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\Desktop\VALDYBA\VP 2025m\7-VP\"/>
    </mc:Choice>
  </mc:AlternateContent>
  <xr:revisionPtr revIDLastSave="0" documentId="13_ncr:1_{85801C77-C7CE-40A5-9C20-A6B4CDE3E8F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1b tesinys" sheetId="4" r:id="rId1"/>
    <sheet name="1 lentele" sheetId="1" r:id="rId2"/>
    <sheet name="2 lentele" sheetId="5" r:id="rId3"/>
  </sheets>
  <definedNames>
    <definedName name="_xlnm.Print_Area" localSheetId="1">'1 lentele'!$A$1:$S$162</definedName>
    <definedName name="_xlnm.Print_Area" localSheetId="2">'2 lentele'!$A$1:$H$46</definedName>
    <definedName name="_xlnm.Print_Titles" localSheetId="1">'1 lentele'!$6:$9</definedName>
    <definedName name="Z_19508119_2AFD_4090_B0AD_845F0BF097E0_.wvu.PrintArea" localSheetId="1" hidden="1">'1 lentele'!$A$3:$R$140</definedName>
    <definedName name="Z_19508119_2AFD_4090_B0AD_845F0BF097E0_.wvu.PrintTitles" localSheetId="1" hidden="1">'1 lentele'!$6:$9</definedName>
    <definedName name="Z_19508119_2AFD_4090_B0AD_845F0BF097E0_.wvu.Rows" localSheetId="1" hidden="1">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</definedName>
    <definedName name="Z_903BA5C9_0FCF_4088_9F70_E556B690BF65_.wvu.PrintArea" localSheetId="1" hidden="1">'1 lentele'!$A$3:$R$140</definedName>
    <definedName name="Z_903BA5C9_0FCF_4088_9F70_E556B690BF65_.wvu.PrintTitles" localSheetId="1" hidden="1">'1 lentele'!$6:$9</definedName>
    <definedName name="Z_903BA5C9_0FCF_4088_9F70_E556B690BF65_.wvu.Rows" localSheetId="1" hidden="1">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lentele'!#REF!,'1 lentele'!#REF!</definedName>
  </definedNames>
  <calcPr calcId="191029"/>
  <customWorkbookViews>
    <customWorkbookView name="Raimonda - Personal View" guid="{19508119-2AFD-4090-B0AD-845F0BF097E0}" mergeInterval="0" personalView="1" maximized="1" xWindow="1" yWindow="1" windowWidth="1280" windowHeight="803" activeSheetId="3"/>
    <customWorkbookView name="Investicijos - Personal View" guid="{903BA5C9-0FCF-4088-9F70-E556B690BF65}" mergeInterval="0" personalView="1" maximized="1" windowWidth="1276" windowHeight="85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I145" i="1"/>
  <c r="J145" i="1"/>
  <c r="K145" i="1"/>
  <c r="L145" i="1"/>
  <c r="M145" i="1"/>
  <c r="N145" i="1"/>
  <c r="O145" i="1"/>
  <c r="D15" i="4" s="1"/>
  <c r="P145" i="1"/>
  <c r="Q145" i="1"/>
  <c r="R145" i="1"/>
  <c r="S145" i="1"/>
  <c r="G145" i="1"/>
  <c r="B15" i="4" s="1"/>
  <c r="H47" i="1"/>
  <c r="I47" i="1"/>
  <c r="J47" i="1"/>
  <c r="K47" i="1"/>
  <c r="L47" i="1"/>
  <c r="M47" i="1"/>
  <c r="N47" i="1"/>
  <c r="O47" i="1"/>
  <c r="P47" i="1"/>
  <c r="Q47" i="1"/>
  <c r="R47" i="1"/>
  <c r="S47" i="1"/>
  <c r="H40" i="1"/>
  <c r="I40" i="1"/>
  <c r="J40" i="1"/>
  <c r="K40" i="1"/>
  <c r="L40" i="1"/>
  <c r="M40" i="1"/>
  <c r="N40" i="1"/>
  <c r="O40" i="1"/>
  <c r="P40" i="1"/>
  <c r="Q40" i="1"/>
  <c r="R40" i="1"/>
  <c r="S40" i="1"/>
  <c r="G47" i="1"/>
  <c r="G40" i="1"/>
  <c r="H148" i="1"/>
  <c r="I148" i="1"/>
  <c r="J148" i="1"/>
  <c r="K148" i="1"/>
  <c r="C18" i="4" s="1"/>
  <c r="L148" i="1"/>
  <c r="M148" i="1"/>
  <c r="N148" i="1"/>
  <c r="O148" i="1"/>
  <c r="D18" i="4" s="1"/>
  <c r="P148" i="1"/>
  <c r="Q148" i="1"/>
  <c r="R148" i="1"/>
  <c r="G148" i="1"/>
  <c r="B18" i="4" s="1"/>
  <c r="G147" i="1"/>
  <c r="B17" i="4" s="1"/>
  <c r="H146" i="1"/>
  <c r="I146" i="1"/>
  <c r="J146" i="1"/>
  <c r="K146" i="1"/>
  <c r="C16" i="4" s="1"/>
  <c r="L146" i="1"/>
  <c r="M146" i="1"/>
  <c r="N146" i="1"/>
  <c r="O146" i="1"/>
  <c r="D16" i="4" s="1"/>
  <c r="P146" i="1"/>
  <c r="Q146" i="1"/>
  <c r="R146" i="1"/>
  <c r="G146" i="1"/>
  <c r="B16" i="4" s="1"/>
  <c r="C15" i="4"/>
  <c r="R141" i="1"/>
  <c r="R142" i="1" s="1"/>
  <c r="Q141" i="1"/>
  <c r="Q142" i="1" s="1"/>
  <c r="P141" i="1"/>
  <c r="P142" i="1" s="1"/>
  <c r="O141" i="1"/>
  <c r="O142" i="1" s="1"/>
  <c r="N141" i="1"/>
  <c r="N142" i="1" s="1"/>
  <c r="M141" i="1"/>
  <c r="M142" i="1" s="1"/>
  <c r="L141" i="1"/>
  <c r="L142" i="1" s="1"/>
  <c r="K141" i="1"/>
  <c r="K142" i="1" s="1"/>
  <c r="J141" i="1"/>
  <c r="J142" i="1" s="1"/>
  <c r="I141" i="1"/>
  <c r="I142" i="1" s="1"/>
  <c r="H141" i="1"/>
  <c r="H142" i="1" s="1"/>
  <c r="G141" i="1"/>
  <c r="G142" i="1" s="1"/>
  <c r="R137" i="1"/>
  <c r="R138" i="1" s="1"/>
  <c r="Q137" i="1"/>
  <c r="Q138" i="1" s="1"/>
  <c r="P137" i="1"/>
  <c r="P138" i="1" s="1"/>
  <c r="O137" i="1"/>
  <c r="O138" i="1" s="1"/>
  <c r="N137" i="1"/>
  <c r="N138" i="1" s="1"/>
  <c r="M137" i="1"/>
  <c r="M138" i="1" s="1"/>
  <c r="L137" i="1"/>
  <c r="L138" i="1" s="1"/>
  <c r="K137" i="1"/>
  <c r="K138" i="1" s="1"/>
  <c r="J137" i="1"/>
  <c r="J138" i="1" s="1"/>
  <c r="I137" i="1"/>
  <c r="I138" i="1" s="1"/>
  <c r="H137" i="1"/>
  <c r="H138" i="1" s="1"/>
  <c r="G137" i="1"/>
  <c r="G138" i="1" s="1"/>
  <c r="R133" i="1"/>
  <c r="R134" i="1" s="1"/>
  <c r="Q133" i="1"/>
  <c r="Q134" i="1" s="1"/>
  <c r="P133" i="1"/>
  <c r="P134" i="1" s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R129" i="1"/>
  <c r="R130" i="1" s="1"/>
  <c r="Q129" i="1"/>
  <c r="Q130" i="1" s="1"/>
  <c r="Q143" i="1" s="1"/>
  <c r="P129" i="1"/>
  <c r="P130" i="1" s="1"/>
  <c r="P143" i="1" s="1"/>
  <c r="O129" i="1"/>
  <c r="O130" i="1" s="1"/>
  <c r="O143" i="1" s="1"/>
  <c r="N129" i="1"/>
  <c r="N130" i="1" s="1"/>
  <c r="M129" i="1"/>
  <c r="M130" i="1" s="1"/>
  <c r="M143" i="1" s="1"/>
  <c r="L129" i="1"/>
  <c r="L130" i="1" s="1"/>
  <c r="L143" i="1" s="1"/>
  <c r="K129" i="1"/>
  <c r="K130" i="1" s="1"/>
  <c r="J129" i="1"/>
  <c r="J130" i="1" s="1"/>
  <c r="I129" i="1"/>
  <c r="I130" i="1" s="1"/>
  <c r="H129" i="1"/>
  <c r="H130" i="1" s="1"/>
  <c r="G129" i="1"/>
  <c r="G130" i="1" s="1"/>
  <c r="R123" i="1"/>
  <c r="Q123" i="1"/>
  <c r="P123" i="1"/>
  <c r="O123" i="1"/>
  <c r="N123" i="1"/>
  <c r="M123" i="1"/>
  <c r="L123" i="1"/>
  <c r="K123" i="1"/>
  <c r="J123" i="1"/>
  <c r="I123" i="1"/>
  <c r="H123" i="1"/>
  <c r="G123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R119" i="1"/>
  <c r="R124" i="1" s="1"/>
  <c r="R125" i="1" s="1"/>
  <c r="Q119" i="1"/>
  <c r="Q124" i="1" s="1"/>
  <c r="Q125" i="1" s="1"/>
  <c r="P119" i="1"/>
  <c r="P124" i="1" s="1"/>
  <c r="P125" i="1" s="1"/>
  <c r="O119" i="1"/>
  <c r="O124" i="1" s="1"/>
  <c r="O125" i="1" s="1"/>
  <c r="N119" i="1"/>
  <c r="N124" i="1" s="1"/>
  <c r="N125" i="1" s="1"/>
  <c r="M119" i="1"/>
  <c r="M124" i="1" s="1"/>
  <c r="M125" i="1" s="1"/>
  <c r="L119" i="1"/>
  <c r="K119" i="1"/>
  <c r="K124" i="1" s="1"/>
  <c r="K125" i="1" s="1"/>
  <c r="J119" i="1"/>
  <c r="J124" i="1" s="1"/>
  <c r="J125" i="1" s="1"/>
  <c r="I119" i="1"/>
  <c r="H119" i="1"/>
  <c r="G119" i="1"/>
  <c r="G124" i="1" s="1"/>
  <c r="G125" i="1" s="1"/>
  <c r="R107" i="1"/>
  <c r="R108" i="1" s="1"/>
  <c r="Q107" i="1"/>
  <c r="Q108" i="1" s="1"/>
  <c r="P107" i="1"/>
  <c r="P108" i="1" s="1"/>
  <c r="O107" i="1"/>
  <c r="O108" i="1" s="1"/>
  <c r="N107" i="1"/>
  <c r="N108" i="1" s="1"/>
  <c r="M107" i="1"/>
  <c r="M108" i="1" s="1"/>
  <c r="L107" i="1"/>
  <c r="L108" i="1" s="1"/>
  <c r="K107" i="1"/>
  <c r="K108" i="1" s="1"/>
  <c r="J107" i="1"/>
  <c r="J108" i="1" s="1"/>
  <c r="I107" i="1"/>
  <c r="I108" i="1" s="1"/>
  <c r="H107" i="1"/>
  <c r="H108" i="1" s="1"/>
  <c r="G107" i="1"/>
  <c r="G108" i="1" s="1"/>
  <c r="R113" i="1"/>
  <c r="Q113" i="1"/>
  <c r="P113" i="1"/>
  <c r="O113" i="1"/>
  <c r="N113" i="1"/>
  <c r="M113" i="1"/>
  <c r="L113" i="1"/>
  <c r="K113" i="1"/>
  <c r="J113" i="1"/>
  <c r="I113" i="1"/>
  <c r="H113" i="1"/>
  <c r="G113" i="1"/>
  <c r="R111" i="1"/>
  <c r="Q111" i="1"/>
  <c r="Q114" i="1" s="1"/>
  <c r="P111" i="1"/>
  <c r="O111" i="1"/>
  <c r="O114" i="1" s="1"/>
  <c r="N111" i="1"/>
  <c r="N114" i="1" s="1"/>
  <c r="M111" i="1"/>
  <c r="M114" i="1" s="1"/>
  <c r="L111" i="1"/>
  <c r="L114" i="1" s="1"/>
  <c r="K111" i="1"/>
  <c r="J111" i="1"/>
  <c r="I111" i="1"/>
  <c r="H111" i="1"/>
  <c r="G111" i="1"/>
  <c r="G114" i="1" s="1"/>
  <c r="R103" i="1"/>
  <c r="Q103" i="1"/>
  <c r="P103" i="1"/>
  <c r="O103" i="1"/>
  <c r="N103" i="1"/>
  <c r="M103" i="1"/>
  <c r="L103" i="1"/>
  <c r="K103" i="1"/>
  <c r="J103" i="1"/>
  <c r="I103" i="1"/>
  <c r="H103" i="1"/>
  <c r="G103" i="1"/>
  <c r="R101" i="1"/>
  <c r="Q101" i="1"/>
  <c r="Q104" i="1" s="1"/>
  <c r="Q115" i="1" s="1"/>
  <c r="P101" i="1"/>
  <c r="P104" i="1" s="1"/>
  <c r="O101" i="1"/>
  <c r="O104" i="1" s="1"/>
  <c r="N101" i="1"/>
  <c r="M101" i="1"/>
  <c r="L101" i="1"/>
  <c r="L104" i="1" s="1"/>
  <c r="K101" i="1"/>
  <c r="K104" i="1" s="1"/>
  <c r="J101" i="1"/>
  <c r="J104" i="1" s="1"/>
  <c r="I101" i="1"/>
  <c r="H101" i="1"/>
  <c r="H104" i="1" s="1"/>
  <c r="G101" i="1"/>
  <c r="R91" i="1"/>
  <c r="Q91" i="1"/>
  <c r="P91" i="1"/>
  <c r="O91" i="1"/>
  <c r="N91" i="1"/>
  <c r="M91" i="1"/>
  <c r="L91" i="1"/>
  <c r="K91" i="1"/>
  <c r="J91" i="1"/>
  <c r="I91" i="1"/>
  <c r="H91" i="1"/>
  <c r="G91" i="1"/>
  <c r="R95" i="1"/>
  <c r="R96" i="1" s="1"/>
  <c r="Q95" i="1"/>
  <c r="Q96" i="1" s="1"/>
  <c r="P95" i="1"/>
  <c r="P96" i="1" s="1"/>
  <c r="O95" i="1"/>
  <c r="O96" i="1" s="1"/>
  <c r="N95" i="1"/>
  <c r="N96" i="1" s="1"/>
  <c r="M95" i="1"/>
  <c r="M96" i="1" s="1"/>
  <c r="L95" i="1"/>
  <c r="L96" i="1" s="1"/>
  <c r="K95" i="1"/>
  <c r="K96" i="1" s="1"/>
  <c r="J95" i="1"/>
  <c r="J96" i="1" s="1"/>
  <c r="I95" i="1"/>
  <c r="I96" i="1" s="1"/>
  <c r="H95" i="1"/>
  <c r="H96" i="1" s="1"/>
  <c r="G95" i="1"/>
  <c r="G96" i="1" s="1"/>
  <c r="R89" i="1"/>
  <c r="Q89" i="1"/>
  <c r="Q92" i="1" s="1"/>
  <c r="Q97" i="1" s="1"/>
  <c r="P89" i="1"/>
  <c r="P92" i="1" s="1"/>
  <c r="P97" i="1" s="1"/>
  <c r="O89" i="1"/>
  <c r="N89" i="1"/>
  <c r="N92" i="1" s="1"/>
  <c r="M89" i="1"/>
  <c r="L89" i="1"/>
  <c r="L92" i="1" s="1"/>
  <c r="L97" i="1" s="1"/>
  <c r="K89" i="1"/>
  <c r="J89" i="1"/>
  <c r="J92" i="1" s="1"/>
  <c r="I89" i="1"/>
  <c r="H89" i="1"/>
  <c r="H92" i="1" s="1"/>
  <c r="G89" i="1"/>
  <c r="R83" i="1"/>
  <c r="Q83" i="1"/>
  <c r="P83" i="1"/>
  <c r="O83" i="1"/>
  <c r="N83" i="1"/>
  <c r="M83" i="1"/>
  <c r="L83" i="1"/>
  <c r="K83" i="1"/>
  <c r="J83" i="1"/>
  <c r="I83" i="1"/>
  <c r="H83" i="1"/>
  <c r="G83" i="1"/>
  <c r="R81" i="1"/>
  <c r="R84" i="1" s="1"/>
  <c r="Q81" i="1"/>
  <c r="Q84" i="1" s="1"/>
  <c r="P81" i="1"/>
  <c r="O81" i="1"/>
  <c r="N81" i="1"/>
  <c r="M81" i="1"/>
  <c r="L81" i="1"/>
  <c r="K81" i="1"/>
  <c r="J81" i="1"/>
  <c r="J84" i="1" s="1"/>
  <c r="I81" i="1"/>
  <c r="H81" i="1"/>
  <c r="G81" i="1"/>
  <c r="R75" i="1"/>
  <c r="Q75" i="1"/>
  <c r="P75" i="1"/>
  <c r="O75" i="1"/>
  <c r="N75" i="1"/>
  <c r="M75" i="1"/>
  <c r="L75" i="1"/>
  <c r="K75" i="1"/>
  <c r="J75" i="1"/>
  <c r="I75" i="1"/>
  <c r="H75" i="1"/>
  <c r="G75" i="1"/>
  <c r="R77" i="1"/>
  <c r="Q77" i="1"/>
  <c r="P77" i="1"/>
  <c r="O77" i="1"/>
  <c r="N77" i="1"/>
  <c r="M77" i="1"/>
  <c r="L77" i="1"/>
  <c r="K77" i="1"/>
  <c r="J77" i="1"/>
  <c r="I77" i="1"/>
  <c r="H77" i="1"/>
  <c r="G77" i="1"/>
  <c r="R71" i="1"/>
  <c r="Q71" i="1"/>
  <c r="P71" i="1"/>
  <c r="O71" i="1"/>
  <c r="N71" i="1"/>
  <c r="M71" i="1"/>
  <c r="L71" i="1"/>
  <c r="K71" i="1"/>
  <c r="J71" i="1"/>
  <c r="I71" i="1"/>
  <c r="H71" i="1"/>
  <c r="G71" i="1"/>
  <c r="R67" i="1"/>
  <c r="Q67" i="1"/>
  <c r="P67" i="1"/>
  <c r="O67" i="1"/>
  <c r="N67" i="1"/>
  <c r="M67" i="1"/>
  <c r="L67" i="1"/>
  <c r="K67" i="1"/>
  <c r="J67" i="1"/>
  <c r="I67" i="1"/>
  <c r="H67" i="1"/>
  <c r="G67" i="1"/>
  <c r="R63" i="1"/>
  <c r="Q63" i="1"/>
  <c r="P63" i="1"/>
  <c r="O63" i="1"/>
  <c r="N63" i="1"/>
  <c r="M63" i="1"/>
  <c r="L63" i="1"/>
  <c r="K63" i="1"/>
  <c r="J63" i="1"/>
  <c r="I63" i="1"/>
  <c r="H63" i="1"/>
  <c r="G63" i="1"/>
  <c r="R61" i="1"/>
  <c r="Q61" i="1"/>
  <c r="P61" i="1"/>
  <c r="O61" i="1"/>
  <c r="N61" i="1"/>
  <c r="M61" i="1"/>
  <c r="L61" i="1"/>
  <c r="K61" i="1"/>
  <c r="J61" i="1"/>
  <c r="I61" i="1"/>
  <c r="H61" i="1"/>
  <c r="G61" i="1"/>
  <c r="R59" i="1"/>
  <c r="Q59" i="1"/>
  <c r="P59" i="1"/>
  <c r="O59" i="1"/>
  <c r="N59" i="1"/>
  <c r="M59" i="1"/>
  <c r="L59" i="1"/>
  <c r="K59" i="1"/>
  <c r="J59" i="1"/>
  <c r="I59" i="1"/>
  <c r="H59" i="1"/>
  <c r="G59" i="1"/>
  <c r="H53" i="1"/>
  <c r="H54" i="1" s="1"/>
  <c r="I53" i="1"/>
  <c r="I54" i="1" s="1"/>
  <c r="J53" i="1"/>
  <c r="J54" i="1" s="1"/>
  <c r="K53" i="1"/>
  <c r="K54" i="1" s="1"/>
  <c r="L53" i="1"/>
  <c r="L54" i="1" s="1"/>
  <c r="M53" i="1"/>
  <c r="M54" i="1" s="1"/>
  <c r="N53" i="1"/>
  <c r="N54" i="1" s="1"/>
  <c r="O53" i="1"/>
  <c r="O54" i="1" s="1"/>
  <c r="P53" i="1"/>
  <c r="P54" i="1" s="1"/>
  <c r="Q53" i="1"/>
  <c r="Q54" i="1" s="1"/>
  <c r="R53" i="1"/>
  <c r="R54" i="1" s="1"/>
  <c r="G53" i="1"/>
  <c r="G54" i="1" s="1"/>
  <c r="R38" i="1"/>
  <c r="Q38" i="1"/>
  <c r="P38" i="1"/>
  <c r="O38" i="1"/>
  <c r="N38" i="1"/>
  <c r="M38" i="1"/>
  <c r="L38" i="1"/>
  <c r="K38" i="1"/>
  <c r="J38" i="1"/>
  <c r="I38" i="1"/>
  <c r="H38" i="1"/>
  <c r="G38" i="1"/>
  <c r="H34" i="1"/>
  <c r="I34" i="1"/>
  <c r="J34" i="1"/>
  <c r="K34" i="1"/>
  <c r="L34" i="1"/>
  <c r="M34" i="1"/>
  <c r="N34" i="1"/>
  <c r="O34" i="1"/>
  <c r="P34" i="1"/>
  <c r="Q34" i="1"/>
  <c r="R34" i="1"/>
  <c r="G34" i="1"/>
  <c r="H30" i="1"/>
  <c r="I30" i="1"/>
  <c r="J30" i="1"/>
  <c r="K30" i="1"/>
  <c r="L30" i="1"/>
  <c r="M30" i="1"/>
  <c r="N30" i="1"/>
  <c r="O30" i="1"/>
  <c r="P30" i="1"/>
  <c r="Q30" i="1"/>
  <c r="R30" i="1"/>
  <c r="G30" i="1"/>
  <c r="R46" i="1"/>
  <c r="Q46" i="1"/>
  <c r="P46" i="1"/>
  <c r="O46" i="1"/>
  <c r="N46" i="1"/>
  <c r="M46" i="1"/>
  <c r="L46" i="1"/>
  <c r="K46" i="1"/>
  <c r="J46" i="1"/>
  <c r="I46" i="1"/>
  <c r="H46" i="1"/>
  <c r="G46" i="1"/>
  <c r="R44" i="1"/>
  <c r="Q44" i="1"/>
  <c r="P44" i="1"/>
  <c r="O44" i="1"/>
  <c r="N44" i="1"/>
  <c r="M44" i="1"/>
  <c r="L44" i="1"/>
  <c r="K44" i="1"/>
  <c r="J44" i="1"/>
  <c r="I44" i="1"/>
  <c r="H44" i="1"/>
  <c r="G44" i="1"/>
  <c r="R42" i="1"/>
  <c r="Q42" i="1"/>
  <c r="P42" i="1"/>
  <c r="O42" i="1"/>
  <c r="N42" i="1"/>
  <c r="M42" i="1"/>
  <c r="L42" i="1"/>
  <c r="K42" i="1"/>
  <c r="J42" i="1"/>
  <c r="I42" i="1"/>
  <c r="H42" i="1"/>
  <c r="G42" i="1"/>
  <c r="H24" i="1"/>
  <c r="I24" i="1"/>
  <c r="J24" i="1"/>
  <c r="K24" i="1"/>
  <c r="L24" i="1"/>
  <c r="M24" i="1"/>
  <c r="N24" i="1"/>
  <c r="O24" i="1"/>
  <c r="P24" i="1"/>
  <c r="Q24" i="1"/>
  <c r="R24" i="1"/>
  <c r="G24" i="1"/>
  <c r="H22" i="1"/>
  <c r="I22" i="1"/>
  <c r="J22" i="1"/>
  <c r="K22" i="1"/>
  <c r="L22" i="1"/>
  <c r="M22" i="1"/>
  <c r="N22" i="1"/>
  <c r="O22" i="1"/>
  <c r="P22" i="1"/>
  <c r="Q22" i="1"/>
  <c r="R22" i="1"/>
  <c r="G22" i="1"/>
  <c r="R20" i="1"/>
  <c r="Q20" i="1"/>
  <c r="P20" i="1"/>
  <c r="O20" i="1"/>
  <c r="N20" i="1"/>
  <c r="M20" i="1"/>
  <c r="L20" i="1"/>
  <c r="K20" i="1"/>
  <c r="J20" i="1"/>
  <c r="I20" i="1"/>
  <c r="H20" i="1"/>
  <c r="G20" i="1"/>
  <c r="H16" i="1"/>
  <c r="I16" i="1"/>
  <c r="J16" i="1"/>
  <c r="K16" i="1"/>
  <c r="L16" i="1"/>
  <c r="M16" i="1"/>
  <c r="N16" i="1"/>
  <c r="O16" i="1"/>
  <c r="P16" i="1"/>
  <c r="Q16" i="1"/>
  <c r="R16" i="1"/>
  <c r="G16" i="1"/>
  <c r="G25" i="1" s="1"/>
  <c r="N104" i="1" l="1"/>
  <c r="N115" i="1" s="1"/>
  <c r="R143" i="1"/>
  <c r="I114" i="1"/>
  <c r="K143" i="1"/>
  <c r="H114" i="1"/>
  <c r="H115" i="1" s="1"/>
  <c r="L124" i="1"/>
  <c r="L125" i="1" s="1"/>
  <c r="R78" i="1"/>
  <c r="R85" i="1" s="1"/>
  <c r="H124" i="1"/>
  <c r="H125" i="1" s="1"/>
  <c r="I78" i="1"/>
  <c r="J143" i="1"/>
  <c r="B14" i="4"/>
  <c r="M92" i="1"/>
  <c r="M97" i="1" s="1"/>
  <c r="M84" i="1"/>
  <c r="P78" i="1"/>
  <c r="I124" i="1"/>
  <c r="I125" i="1" s="1"/>
  <c r="G149" i="1"/>
  <c r="O92" i="1"/>
  <c r="O97" i="1" s="1"/>
  <c r="G143" i="1"/>
  <c r="H143" i="1"/>
  <c r="N143" i="1"/>
  <c r="I143" i="1"/>
  <c r="M104" i="1"/>
  <c r="M115" i="1" s="1"/>
  <c r="K84" i="1"/>
  <c r="K114" i="1"/>
  <c r="K92" i="1"/>
  <c r="K97" i="1" s="1"/>
  <c r="J114" i="1"/>
  <c r="J115" i="1" s="1"/>
  <c r="I104" i="1"/>
  <c r="I115" i="1" s="1"/>
  <c r="G84" i="1"/>
  <c r="P114" i="1"/>
  <c r="M78" i="1"/>
  <c r="O115" i="1"/>
  <c r="G104" i="1"/>
  <c r="G115" i="1" s="1"/>
  <c r="R104" i="1"/>
  <c r="L115" i="1"/>
  <c r="R92" i="1"/>
  <c r="R97" i="1" s="1"/>
  <c r="R114" i="1"/>
  <c r="P84" i="1"/>
  <c r="J78" i="1"/>
  <c r="J85" i="1" s="1"/>
  <c r="I92" i="1"/>
  <c r="I97" i="1" s="1"/>
  <c r="J97" i="1"/>
  <c r="H97" i="1"/>
  <c r="N97" i="1"/>
  <c r="L78" i="1"/>
  <c r="L84" i="1"/>
  <c r="N84" i="1"/>
  <c r="G92" i="1"/>
  <c r="G97" i="1" s="1"/>
  <c r="I84" i="1"/>
  <c r="H84" i="1"/>
  <c r="H78" i="1"/>
  <c r="O84" i="1"/>
  <c r="O78" i="1"/>
  <c r="K78" i="1"/>
  <c r="N78" i="1"/>
  <c r="Q78" i="1"/>
  <c r="Q85" i="1" s="1"/>
  <c r="G78" i="1"/>
  <c r="O25" i="1"/>
  <c r="M25" i="1"/>
  <c r="G48" i="1"/>
  <c r="N25" i="1"/>
  <c r="Q25" i="1"/>
  <c r="Q48" i="1" s="1"/>
  <c r="P25" i="1"/>
  <c r="R25" i="1"/>
  <c r="L25" i="1"/>
  <c r="K25" i="1"/>
  <c r="J25" i="1"/>
  <c r="I25" i="1"/>
  <c r="H25" i="1"/>
  <c r="H147" i="1"/>
  <c r="H149" i="1" s="1"/>
  <c r="I147" i="1"/>
  <c r="I149" i="1" s="1"/>
  <c r="J147" i="1"/>
  <c r="J149" i="1" s="1"/>
  <c r="K147" i="1"/>
  <c r="C17" i="4" s="1"/>
  <c r="C14" i="4" s="1"/>
  <c r="L147" i="1"/>
  <c r="L149" i="1" s="1"/>
  <c r="M147" i="1"/>
  <c r="M149" i="1" s="1"/>
  <c r="N147" i="1"/>
  <c r="N149" i="1" s="1"/>
  <c r="O147" i="1"/>
  <c r="D17" i="4" s="1"/>
  <c r="D14" i="4" s="1"/>
  <c r="P147" i="1"/>
  <c r="P149" i="1" s="1"/>
  <c r="Q147" i="1"/>
  <c r="Q149" i="1" s="1"/>
  <c r="R147" i="1"/>
  <c r="R149" i="1" s="1"/>
  <c r="I85" i="1" l="1"/>
  <c r="Q144" i="1"/>
  <c r="D12" i="4" s="1"/>
  <c r="K149" i="1"/>
  <c r="P85" i="1"/>
  <c r="O149" i="1"/>
  <c r="M85" i="1"/>
  <c r="K85" i="1"/>
  <c r="K115" i="1"/>
  <c r="G85" i="1"/>
  <c r="G144" i="1" s="1"/>
  <c r="B10" i="4" s="1"/>
  <c r="R115" i="1"/>
  <c r="P115" i="1"/>
  <c r="H85" i="1"/>
  <c r="L85" i="1"/>
  <c r="N85" i="1"/>
  <c r="O85" i="1"/>
  <c r="N48" i="1"/>
  <c r="O48" i="1"/>
  <c r="M48" i="1"/>
  <c r="M144" i="1" s="1"/>
  <c r="C12" i="4" s="1"/>
  <c r="K48" i="1"/>
  <c r="L48" i="1"/>
  <c r="H48" i="1"/>
  <c r="I48" i="1"/>
  <c r="J48" i="1"/>
  <c r="J144" i="1" s="1"/>
  <c r="R48" i="1"/>
  <c r="P48" i="1"/>
  <c r="R144" i="1" l="1"/>
  <c r="I144" i="1"/>
  <c r="B12" i="4" s="1"/>
  <c r="P144" i="1"/>
  <c r="L144" i="1"/>
  <c r="N144" i="1"/>
  <c r="H144" i="1"/>
  <c r="K144" i="1"/>
  <c r="C10" i="4" s="1"/>
  <c r="O144" i="1"/>
  <c r="D10" i="4" s="1"/>
</calcChain>
</file>

<file path=xl/sharedStrings.xml><?xml version="1.0" encoding="utf-8"?>
<sst xmlns="http://schemas.openxmlformats.org/spreadsheetml/2006/main" count="401" uniqueCount="241">
  <si>
    <t>Uždavinio kodas</t>
  </si>
  <si>
    <t>Priemonės kodas</t>
  </si>
  <si>
    <t>Finansavimo šaltinis</t>
  </si>
  <si>
    <t>išlaidoms</t>
  </si>
  <si>
    <t>iš viso</t>
  </si>
  <si>
    <t>turtui įsigyti</t>
  </si>
  <si>
    <t xml:space="preserve">iš jų darbo užmokesčiui                    </t>
  </si>
  <si>
    <t>iš jų</t>
  </si>
  <si>
    <t>Priemonės pavadinimas</t>
  </si>
  <si>
    <t>Vykdytojo kodas</t>
  </si>
  <si>
    <t>Strateginio tikslo kodas</t>
  </si>
  <si>
    <t xml:space="preserve">Vertinimo kriterijaus kodas </t>
  </si>
  <si>
    <t>ES</t>
  </si>
  <si>
    <t>SB</t>
  </si>
  <si>
    <t>1 lentelė</t>
  </si>
  <si>
    <t xml:space="preserve"> lėšų poreikis (asignavimai) ir numatomi finansavimo šaltiniai</t>
  </si>
  <si>
    <t>Ekonominės klasifikacijos grupės</t>
  </si>
  <si>
    <t xml:space="preserve">1. Iš viso asignavimų </t>
  </si>
  <si>
    <t>1.1. Išlaidoms:</t>
  </si>
  <si>
    <t>1.1.1. iš jų darbo užmokesčiui</t>
  </si>
  <si>
    <t>1.2. Turtui įsigyti ir finansiniams įsipareigojimams vykdyti</t>
  </si>
  <si>
    <t>2.   Finansavimo šaltiniai:</t>
  </si>
  <si>
    <t>2 lentelė</t>
  </si>
  <si>
    <t>(programos pavadinimas)</t>
  </si>
  <si>
    <t>Vertinimo kriterijus</t>
  </si>
  <si>
    <t>(tūkst. Eur)</t>
  </si>
  <si>
    <r>
      <t xml:space="preserve">ES struktūrinių fondų lėšos </t>
    </r>
    <r>
      <rPr>
        <b/>
        <sz val="10"/>
        <rFont val="Times New Roman"/>
        <family val="1"/>
      </rPr>
      <t>ES</t>
    </r>
  </si>
  <si>
    <r>
      <t xml:space="preserve">Skolintos lėšos </t>
    </r>
    <r>
      <rPr>
        <b/>
        <sz val="10"/>
        <rFont val="Times New Roman"/>
        <family val="1"/>
      </rPr>
      <t>SL</t>
    </r>
  </si>
  <si>
    <t>2025-ųjų m. planas</t>
  </si>
  <si>
    <t>2026-ųjų metų asignavimų projektas</t>
  </si>
  <si>
    <t>2026-ųjų m. planas</t>
  </si>
  <si>
    <t>2025-ųjų metų asignavimai</t>
  </si>
  <si>
    <t>2027-ųjų metų asignavimų projektas</t>
  </si>
  <si>
    <t>2027-ųjų m. planas</t>
  </si>
  <si>
    <t>1.1. Užtikrinti geriamojo vandens kokybę</t>
  </si>
  <si>
    <t>1.1.1.</t>
  </si>
  <si>
    <t>Vandens gerinimo įrenginių statyba Bražuolės k.</t>
  </si>
  <si>
    <t>PV</t>
  </si>
  <si>
    <t>1.1.2.</t>
  </si>
  <si>
    <t>Naujų vandens gerinimo įrenginių statyba Bijūnų k</t>
  </si>
  <si>
    <t>1.1.3.</t>
  </si>
  <si>
    <t>Naujų vandens gerinimo įrenginių statyba Užutrakyje Trakuose ir Salkininkų k</t>
  </si>
  <si>
    <t>VTT</t>
  </si>
  <si>
    <t>1.1.4.</t>
  </si>
  <si>
    <t>Naujų vandens gerinimo įrenginių statyba Madžiūnų k.</t>
  </si>
  <si>
    <t>1.2. Atnaujinti ir plėsti geriamojo vandens tiekimo infrastruktūrą</t>
  </si>
  <si>
    <t xml:space="preserve">1.2.1. </t>
  </si>
  <si>
    <t>Vandentiekio tinklų plėtra Rūdiškių m.</t>
  </si>
  <si>
    <t xml:space="preserve">1.2.2. </t>
  </si>
  <si>
    <t>Vandentiekio tinklų plėtra Onuškio m.</t>
  </si>
  <si>
    <t xml:space="preserve">1.2.3. </t>
  </si>
  <si>
    <t>Vandentiekio tinklų plėtra Račkūnų k. Lentvario sen.</t>
  </si>
  <si>
    <t>Rekonstruoti Aukštadvario Alytaus g. vandentiekio trasos dalį - apie 100 m</t>
  </si>
  <si>
    <t>GADT</t>
  </si>
  <si>
    <t xml:space="preserve">1.2.5. </t>
  </si>
  <si>
    <t>Rekonstruoti Aukštadvario Kranto g. vandentiekio trasos dalį - apie 300 m</t>
  </si>
  <si>
    <t xml:space="preserve">1.2.6. </t>
  </si>
  <si>
    <t>VI</t>
  </si>
  <si>
    <t>2. Užtikrinti kokybišką paslaugų teikimą</t>
  </si>
  <si>
    <t xml:space="preserve">2.2.1. </t>
  </si>
  <si>
    <t xml:space="preserve">Modernios asenizacinės technikos įsigijimas </t>
  </si>
  <si>
    <t>ŪT</t>
  </si>
  <si>
    <t xml:space="preserve">2.3.1. </t>
  </si>
  <si>
    <t>Įvadų įrengimas iki vartotojų būstų</t>
  </si>
  <si>
    <t>Rekonstruoti Lentvaryje Pakalnės g., N. Sodybos g., Lauko g. (kiemų) nuotekų tinklus), viso apie 280 m</t>
  </si>
  <si>
    <t>Rekonstruoti Lentvaryje nuotekų tinklo dalį - apie 50 m</t>
  </si>
  <si>
    <t>Nuotekų tinklų plėtra Rūdiškių m.</t>
  </si>
  <si>
    <t>Nuotekų tinklų plėtra Onuškio m.</t>
  </si>
  <si>
    <t>Nuotekų tinklų plėtra Račkūnų k. Lentvario sen.</t>
  </si>
  <si>
    <t>Nuotekų tinklų plėtra Tiškevičių g.</t>
  </si>
  <si>
    <t>Nuotekų valymo įrenginių Lentvaryje Vokės g. rekonstrukcija</t>
  </si>
  <si>
    <t>NTT</t>
  </si>
  <si>
    <t>3. Didinti teikiamų paslaugų prieinamumą ir kokybę, optimizuojant sąnaudas</t>
  </si>
  <si>
    <t>3.1. Įgyvendinti nuostolių mažinimo priemones</t>
  </si>
  <si>
    <t xml:space="preserve">3.1.1. </t>
  </si>
  <si>
    <t>Skolininkų atsiskaitymo galimybių planas (skolų išieškojimo galimybės pasirašant sutartis su išieškojimo paslaugas teikiančiomis įmonėmis)</t>
  </si>
  <si>
    <t>AAT</t>
  </si>
  <si>
    <t>3.1.2.</t>
  </si>
  <si>
    <t>Vandens nuostolių kontrolės sistemos diegimas</t>
  </si>
  <si>
    <t>3.2. Sujungti Lentvario nuotekų valyklą su Regionine nuotekų valykla</t>
  </si>
  <si>
    <t xml:space="preserve">3.2.1. </t>
  </si>
  <si>
    <t>Priešprojektiniai pasiūlymai. Techninis projektas, projekto įgyvendinimas</t>
  </si>
  <si>
    <t>4. Užtikrinti Bendrovės efektyvų ir skaidrų valdymą</t>
  </si>
  <si>
    <t>4.1. Tobulinti Bendrovės darbuotojų kompetencijas</t>
  </si>
  <si>
    <t xml:space="preserve">4.1.1. </t>
  </si>
  <si>
    <t>Darbuotojų kvalifikacijos kėlimo planas</t>
  </si>
  <si>
    <t>ADM</t>
  </si>
  <si>
    <t xml:space="preserve">4.1.2. </t>
  </si>
  <si>
    <t>Techninio inžinerinio personalo atestacijos planas</t>
  </si>
  <si>
    <t>4.2. Plėtoti komunikaciją su klientais</t>
  </si>
  <si>
    <t>Gerinti ir plėtoti klientų aptarnavimo modulį MOKESTA - klientų aptarnavimas internetinėje erdvėje ( savitarna); sąskaitų už paslaugas generavimas ir administravimas;  abipusis komunikavimas su klientais elektroninėje erdvėje;  klientų informavimas SMS, el.paštu.</t>
  </si>
  <si>
    <t xml:space="preserve">4.3.1. </t>
  </si>
  <si>
    <t>Darbuotojų vertinimo ir motyvavimo sistemos tobulinimas</t>
  </si>
  <si>
    <t>5. Užtikrinti stabilų infrastruktūros atnaujinimą, tinklų plėtrą ir teisinę inžinerinių statinių registraciją</t>
  </si>
  <si>
    <t>5.1. Įrengti ir plėsti vandenvietes</t>
  </si>
  <si>
    <t xml:space="preserve">5.1.1. </t>
  </si>
  <si>
    <t>Trakų/ Lentvario rezervinės vandenvietės žvalgyba</t>
  </si>
  <si>
    <t xml:space="preserve">5.1.2. </t>
  </si>
  <si>
    <t>Trakų/ Lentvario rezervinės vandenvietės projektavimas</t>
  </si>
  <si>
    <t xml:space="preserve">5.1.3. </t>
  </si>
  <si>
    <t>6. Užtikrinti patikimą ir kokybišką šilumos ir karšto vandens tiekimą rajono gyventojams</t>
  </si>
  <si>
    <t>6.1. Atnaujinti šilumos trasas Rūdiškių šiaurinėje dalyje</t>
  </si>
  <si>
    <t xml:space="preserve">6.1.1. </t>
  </si>
  <si>
    <t>Šilumos trasų atnaujinimas atkarpomis, keičiant kanalines trasas bekanalėmis</t>
  </si>
  <si>
    <t>ET</t>
  </si>
  <si>
    <t>6.2.Atnaujinti Rūdiškių centrinės katilinės šilumos gamybos įrenginius</t>
  </si>
  <si>
    <t xml:space="preserve">6.2.1. </t>
  </si>
  <si>
    <t>Esamų akmens anglies granulių katilų keitimas, naujais biokuro granulių katilais</t>
  </si>
  <si>
    <t>6.3. Atnaujinti Rūdiškių gimnazijos katilinės šilumos gamybos įrenginius</t>
  </si>
  <si>
    <t xml:space="preserve">6.3.1. </t>
  </si>
  <si>
    <t>Pakeisti esama neefektyvų biokuro granules deginanti malkini katilą nauju biokuro granules deginančiu katilu</t>
  </si>
  <si>
    <t>6.4. Įrengti biokuro granules deginanti katilą kartu su biokuro bunkeriu ir konteinerine katiline Rūdiškių vaikų darželio „PASAKA“ katilinės darbui užtikrinti</t>
  </si>
  <si>
    <t xml:space="preserve">6.4.1. </t>
  </si>
  <si>
    <t>Įrengti praplėsta konteinerine katilinę ir biokuro granulių lauko tipo bunkeri Rūdiškių vaikų darželio teritorijoje, panaudojant Aukštadvario katilinės biokuro granules deginanti katilą.</t>
  </si>
  <si>
    <t>Vykdytojo kodas sutrumpinimai:</t>
  </si>
  <si>
    <t>Projektų vadovas</t>
  </si>
  <si>
    <t>Vandentiekio tinklų eksploatacijos tarnyba</t>
  </si>
  <si>
    <t>Nuotekų tinklų eksploatacijos tarnyba</t>
  </si>
  <si>
    <t>Gamybos ir atstatomųjų darbų tarnyba</t>
  </si>
  <si>
    <t>Ūkio ir transporto tarnyba</t>
  </si>
  <si>
    <t>Energetikos tarnyba</t>
  </si>
  <si>
    <t>DNAT</t>
  </si>
  <si>
    <t>Daugiabučių namų administravimo tarnyba</t>
  </si>
  <si>
    <t>Abonentų aptarnavimo ir pardavimų tarnyba</t>
  </si>
  <si>
    <t>Bendrovės administracija</t>
  </si>
  <si>
    <t>Vyr. inžinierius</t>
  </si>
  <si>
    <t>Gamybinės - techninės bazės optimizavimas</t>
  </si>
  <si>
    <t>2.1. Užtikrinti savalaikį avarijų likvidavimą, bei saugų ir kokybišką nuotekų išvežimą</t>
  </si>
  <si>
    <t xml:space="preserve">2.1.1. </t>
  </si>
  <si>
    <t>2.2. Atnaujinti ir plėsti nuotekų surinkimo infrastruktūrą</t>
  </si>
  <si>
    <t xml:space="preserve">2.2.2. </t>
  </si>
  <si>
    <t xml:space="preserve">2.2.3. </t>
  </si>
  <si>
    <t xml:space="preserve">2.2.4. </t>
  </si>
  <si>
    <t xml:space="preserve">2.2.5. </t>
  </si>
  <si>
    <t xml:space="preserve">2.2.6. </t>
  </si>
  <si>
    <t>2.2.7.</t>
  </si>
  <si>
    <t>2.3. Nuolatinė paviršinių nuotekų tinklų priežiūra</t>
  </si>
  <si>
    <t>Geriamojo vandens tiekimo ir nuotekų tvarkymo infrastruktūros plėtra Trakų rajono savivaldybėje pagal Regionų plėtros programą (2025-2030m.m.).</t>
  </si>
  <si>
    <t>PASTABOS</t>
  </si>
  <si>
    <t>Lentvario miesto Dzūkų ir Ežero gatvių vandentiekio tinklų sujungimas ir vandentiekio tinklo atjungimas po geležinkelio bėgiais.</t>
  </si>
  <si>
    <t>ES direktyvos 91/271/EEB dėl miesto nuotekų valymo aglomeracijose įgyvendinimui</t>
  </si>
  <si>
    <t>2025 m. gegužės 29 d. Trakų raj.sav. tarybos sprendimas Nr. S1E-75</t>
  </si>
  <si>
    <t xml:space="preserve">2.3.2. </t>
  </si>
  <si>
    <t>Nuotekų valymo įrenginių Lentvaryje Vokės g. rekonstrukcijos projektavimas</t>
  </si>
  <si>
    <t>SL</t>
  </si>
  <si>
    <t>Rezervinių vandens gręžinių įrengimas rajono vandenvietėse (kuriose tik po 1 gręžinį)</t>
  </si>
  <si>
    <t>NL</t>
  </si>
  <si>
    <t>Tikslo kodas</t>
  </si>
  <si>
    <t>1. Užtikrinti saugos ir kokybės reikalavimus atitinkantį geriamojo vandens tiekimą</t>
  </si>
  <si>
    <t>2 Strateginis tikslas. Gerinti viešąją infrastruktūrą ir gyvenamąją aplinką, skatinti kaimo ir verslo plėtrą</t>
  </si>
  <si>
    <t xml:space="preserve">Projekto "Geriamojo vandens tiekimo ir nuotekų tvarkymo infrastruktūros plėtra Trakų rajono savivaldybėje" veiklos </t>
  </si>
  <si>
    <r>
      <t xml:space="preserve">Trakų rajono savivaldybės biudžeto lėšos </t>
    </r>
    <r>
      <rPr>
        <b/>
        <sz val="10"/>
        <rFont val="Times New Roman"/>
        <family val="1"/>
      </rPr>
      <t>SB</t>
    </r>
  </si>
  <si>
    <t xml:space="preserve">4.2.1. </t>
  </si>
  <si>
    <t>4.3. Siekti sudaryti optimalias sąlygas darbuotojų išlaikymui ir motyvavimui</t>
  </si>
  <si>
    <t>4.3.2.</t>
  </si>
  <si>
    <t>Iš viso priemonei:</t>
  </si>
  <si>
    <t>Iš viso uždaviniui:</t>
  </si>
  <si>
    <t>Iš viso tikslui:</t>
  </si>
  <si>
    <t>Iš viso strateginiam tikslui:</t>
  </si>
  <si>
    <t>IŠ VISO:</t>
  </si>
  <si>
    <r>
      <t xml:space="preserve">UAB Trakų vandenys nuosavos lėšos </t>
    </r>
    <r>
      <rPr>
        <b/>
        <sz val="10"/>
        <rFont val="Times New Roman"/>
        <family val="1"/>
      </rPr>
      <t>NL</t>
    </r>
  </si>
  <si>
    <t>2.1. UAB Trakų vandenys nuosavos lėšos</t>
  </si>
  <si>
    <t>2.2. Trakų rajono savivaldybės biudžeto lėšos</t>
  </si>
  <si>
    <t>2.3. ES struktūrinių fondų lėšos</t>
  </si>
  <si>
    <t>2.4. Skolintos lėšos</t>
  </si>
  <si>
    <t xml:space="preserve">UAB "TRAKŲ VANDENYS" 2025–2027 METŲ STRATEGINIS VEIKLOS PLANAS </t>
  </si>
  <si>
    <t>1 LENTELĖ. UAB "TRAKŲ VANDENYS" 2025–2027 METŲ STRATEGINIO VEIKLOS PLANAO TIKSLŲ, UŽDAVINIŲ IR PRIEMONIŲ ASIGNAVIMŲ SUVESTINĖ</t>
  </si>
  <si>
    <t>E-2</t>
  </si>
  <si>
    <t>R-1-1</t>
  </si>
  <si>
    <t>P-1-1-1</t>
  </si>
  <si>
    <t>P-1-1-2</t>
  </si>
  <si>
    <t>P-1-1-3</t>
  </si>
  <si>
    <t>P-1-1-4</t>
  </si>
  <si>
    <t>P-1-2-1</t>
  </si>
  <si>
    <t>R-2-1</t>
  </si>
  <si>
    <t>P-2-1-1</t>
  </si>
  <si>
    <t>P-1-2-2</t>
  </si>
  <si>
    <t>P-1-2-3</t>
  </si>
  <si>
    <t>P-1-2-4</t>
  </si>
  <si>
    <t>P-1-2-5</t>
  </si>
  <si>
    <t>P-1-2-6</t>
  </si>
  <si>
    <t>P-2-2-1</t>
  </si>
  <si>
    <t>P-2-2-2</t>
  </si>
  <si>
    <t>P-2-2-3</t>
  </si>
  <si>
    <t>P-2-2-4</t>
  </si>
  <si>
    <t>P-2-2-5</t>
  </si>
  <si>
    <t>P-2-2-6</t>
  </si>
  <si>
    <t>P-2-3-2</t>
  </si>
  <si>
    <t>R-3-1</t>
  </si>
  <si>
    <t>P-3-1-1</t>
  </si>
  <si>
    <t>P-3-2-1</t>
  </si>
  <si>
    <t>P-3-1-2</t>
  </si>
  <si>
    <t>R-4-1</t>
  </si>
  <si>
    <t>P-4-1-1</t>
  </si>
  <si>
    <t>P-4-1-2</t>
  </si>
  <si>
    <t>P-4-2-1</t>
  </si>
  <si>
    <t>P-4-3-1</t>
  </si>
  <si>
    <t>P-4-3-2</t>
  </si>
  <si>
    <t>R-5-1</t>
  </si>
  <si>
    <t>P-5-1-1</t>
  </si>
  <si>
    <t>P-5-1-2</t>
  </si>
  <si>
    <t>P-5-1-3</t>
  </si>
  <si>
    <t>R-6-1</t>
  </si>
  <si>
    <t>P-6-1-1</t>
  </si>
  <si>
    <t>P-6-2-1</t>
  </si>
  <si>
    <t>P-6-3-1</t>
  </si>
  <si>
    <t>P-6-4-1</t>
  </si>
  <si>
    <t>UAB "TRAKŲ VANDENYS" 2025–2027 METŲ STRATEGINIO VEIKLOS PLANAO VERTINIMO KRITERIJŲ SUVESTINĖ</t>
  </si>
  <si>
    <t>Vandentiekio tinklų plėtra Tiškevičių g. Lentvario kaime</t>
  </si>
  <si>
    <t>1.2.4.</t>
  </si>
  <si>
    <t xml:space="preserve">1.2.7. </t>
  </si>
  <si>
    <t>Vandentvarkos srities lygis (vartotojų skaičius, tenkantis 1.000-iui gyventojų)</t>
  </si>
  <si>
    <t>Investuotų lėšų suma (tūkst. Eur)</t>
  </si>
  <si>
    <t>Pastatytų vandens gerinimo įrenginių skaičius (vnt.)</t>
  </si>
  <si>
    <t>Įvykdytų vandens tiekimo infrastruktūros plėtros projektų skaičius (vnt.)</t>
  </si>
  <si>
    <t>Rekonstruotų vandentiekio trasų ilgis (m)</t>
  </si>
  <si>
    <t>Lėšos, skirtos modernizuoti, atnaujinti bei plėsti nuotekų surinkimą (proc.)</t>
  </si>
  <si>
    <t>Modernios asenizacinės technikos įsigijimas (vnt.)</t>
  </si>
  <si>
    <t>Įrengtų nuotekų įvadų skaičius (vnt.)</t>
  </si>
  <si>
    <t>Rekonstruotų nuotekų tinklų ilgis (m)</t>
  </si>
  <si>
    <t>Gyvenviečių, kuriose praplėstas nuotekų tinklas skaičius (vnt.)</t>
  </si>
  <si>
    <t>Rekonstruotų paviršinių nuotekų valymo įrenginių skaičius (vnt.)</t>
  </si>
  <si>
    <t>Nuosavų lėšų padidėjimas išieškant jas iš skolininkų (proc.)</t>
  </si>
  <si>
    <t>Sutarčių su išieškojimo paslaugas teikiančiomis įmonėmis skaičius (vnt.)</t>
  </si>
  <si>
    <t xml:space="preserve"> Pastatytų debitomačių skaičius  (vnt.)</t>
  </si>
  <si>
    <t>Lentvario nuotekų valyklos sujungimas su Regionine nuotekų valykla (vnt.)</t>
  </si>
  <si>
    <t>Darbuotojų tobulinusių kompetencijas skaičius (proc.)</t>
  </si>
  <si>
    <t>Atestuotų techninio inžinerinio personalo darbuotojų skaičius (proc.)</t>
  </si>
  <si>
    <t>Vartotojų gavusių sąskaitas bei informaciją elektroninėmis priemonėmis skaičius (vnt.)</t>
  </si>
  <si>
    <t>Paskatintų darbuotojų skaičius (proc.)</t>
  </si>
  <si>
    <t>Darbuotojų, kuriems pagerintos darbo sąlygos skaičius (proc.)</t>
  </si>
  <si>
    <t>Vartotojų, kuriems užtikrintas vandens tiekimas iš rezervinių gręžinių skaičius (vnt.)</t>
  </si>
  <si>
    <t>Atliktų tyrimų skaičius (vnt.)</t>
  </si>
  <si>
    <t>Parengtų dokumentų skaičius (vnt.)</t>
  </si>
  <si>
    <t>Įrengtų rezervinių vandens gręžinių (vnt.)</t>
  </si>
  <si>
    <t>Vartotojų, kuriems užtikrintas efektyvesnis šilumos ir karšto vandens tiekimas skaičius (vnt.)</t>
  </si>
  <si>
    <t>Atnaujintos šilumos trasos ilgis (m.)</t>
  </si>
  <si>
    <t>Pakeistų akmens anglies granules deginančių katilų į naujus biokuro granules deginančius katilus skaičius (vnt)</t>
  </si>
  <si>
    <t>Pakeistų biokuro granules deginančių malkinių katilų į naujus biokuro granules deginančius katilus skaičius (vnt)</t>
  </si>
  <si>
    <t>Pakeistų biokuro katilų į naujus biokuro granules deginančius katilus skaičius (vnt)</t>
  </si>
  <si>
    <t>Lėšos skirtos investuoti į darbuotoją (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</si>
</sst>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8"/>
      <name val="Arial"/>
      <family val="2"/>
      <charset val="186"/>
    </font>
    <font>
      <u/>
      <sz val="8"/>
      <name val="Times New Roman"/>
      <family val="1"/>
      <charset val="186"/>
    </font>
    <font>
      <b/>
      <u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4" fillId="3" borderId="4" applyNumberFormat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26" fillId="0" borderId="0"/>
    <xf numFmtId="0" fontId="7" fillId="0" borderId="0"/>
    <xf numFmtId="0" fontId="15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6" fillId="0" borderId="5" applyNumberFormat="0" applyFill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7" fillId="5" borderId="16" xfId="0" applyFont="1" applyFill="1" applyBorder="1" applyAlignment="1" applyProtection="1">
      <alignment horizontal="center" vertical="center" wrapText="1"/>
      <protection locked="0"/>
    </xf>
    <xf numFmtId="0" fontId="27" fillId="5" borderId="7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165" fontId="25" fillId="0" borderId="0" xfId="0" applyNumberFormat="1" applyFont="1" applyProtection="1">
      <protection locked="0"/>
    </xf>
    <xf numFmtId="164" fontId="25" fillId="0" borderId="0" xfId="0" applyNumberFormat="1" applyFont="1" applyProtection="1">
      <protection locked="0"/>
    </xf>
    <xf numFmtId="0" fontId="25" fillId="0" borderId="0" xfId="0" applyFont="1" applyAlignment="1">
      <alignment horizontal="center" vertical="center"/>
    </xf>
    <xf numFmtId="0" fontId="27" fillId="5" borderId="1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>
      <alignment horizontal="center" vertical="center" textRotation="90"/>
    </xf>
    <xf numFmtId="0" fontId="25" fillId="0" borderId="16" xfId="0" applyFont="1" applyBorder="1" applyAlignment="1">
      <alignment horizontal="center" vertical="center" textRotation="90" wrapText="1"/>
    </xf>
    <xf numFmtId="0" fontId="25" fillId="0" borderId="59" xfId="0" applyFont="1" applyBorder="1" applyAlignment="1">
      <alignment horizontal="left"/>
    </xf>
    <xf numFmtId="0" fontId="27" fillId="5" borderId="52" xfId="0" applyFont="1" applyFill="1" applyBorder="1" applyAlignment="1" applyProtection="1">
      <alignment horizontal="center" vertical="center" wrapText="1"/>
      <protection locked="0"/>
    </xf>
    <xf numFmtId="0" fontId="27" fillId="6" borderId="35" xfId="0" applyFont="1" applyFill="1" applyBorder="1" applyAlignment="1" applyProtection="1">
      <alignment vertical="top" wrapText="1"/>
      <protection locked="0"/>
    </xf>
    <xf numFmtId="0" fontId="17" fillId="6" borderId="14" xfId="0" applyFont="1" applyFill="1" applyBorder="1" applyAlignment="1">
      <alignment vertical="top" wrapText="1"/>
    </xf>
    <xf numFmtId="164" fontId="17" fillId="6" borderId="15" xfId="0" applyNumberFormat="1" applyFont="1" applyFill="1" applyBorder="1" applyAlignment="1">
      <alignment horizontal="center" vertical="center" wrapText="1"/>
    </xf>
    <xf numFmtId="164" fontId="17" fillId="6" borderId="25" xfId="0" applyNumberFormat="1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vertical="top" wrapText="1"/>
    </xf>
    <xf numFmtId="164" fontId="17" fillId="7" borderId="15" xfId="0" applyNumberFormat="1" applyFont="1" applyFill="1" applyBorder="1" applyAlignment="1">
      <alignment horizontal="center" vertical="center" wrapText="1"/>
    </xf>
    <xf numFmtId="164" fontId="17" fillId="7" borderId="25" xfId="0" applyNumberFormat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top" wrapText="1"/>
    </xf>
    <xf numFmtId="164" fontId="18" fillId="0" borderId="26" xfId="0" applyNumberFormat="1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top" wrapText="1"/>
    </xf>
    <xf numFmtId="0" fontId="19" fillId="5" borderId="10" xfId="0" applyFont="1" applyFill="1" applyBorder="1" applyAlignment="1">
      <alignment vertical="top" wrapText="1"/>
    </xf>
    <xf numFmtId="0" fontId="19" fillId="5" borderId="8" xfId="0" applyFont="1" applyFill="1" applyBorder="1" applyAlignment="1">
      <alignment vertical="top" wrapText="1"/>
    </xf>
    <xf numFmtId="164" fontId="18" fillId="0" borderId="7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vertical="center"/>
    </xf>
    <xf numFmtId="164" fontId="25" fillId="0" borderId="0" xfId="0" applyNumberFormat="1" applyFont="1"/>
    <xf numFmtId="0" fontId="25" fillId="0" borderId="0" xfId="0" applyFont="1" applyAlignment="1">
      <alignment horizontal="left"/>
    </xf>
    <xf numFmtId="0" fontId="25" fillId="5" borderId="7" xfId="0" applyFont="1" applyFill="1" applyBorder="1"/>
    <xf numFmtId="0" fontId="25" fillId="4" borderId="0" xfId="0" applyFont="1" applyFill="1" applyAlignment="1">
      <alignment vertical="center"/>
    </xf>
    <xf numFmtId="0" fontId="27" fillId="4" borderId="7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horizontal="center"/>
    </xf>
    <xf numFmtId="166" fontId="25" fillId="0" borderId="7" xfId="0" applyNumberFormat="1" applyFont="1" applyBorder="1" applyAlignment="1" applyProtection="1">
      <alignment horizontal="center"/>
      <protection locked="0"/>
    </xf>
    <xf numFmtId="0" fontId="27" fillId="5" borderId="47" xfId="0" applyFont="1" applyFill="1" applyBorder="1" applyAlignment="1" applyProtection="1">
      <alignment horizontal="center" vertical="center" wrapText="1"/>
      <protection locked="0"/>
    </xf>
    <xf numFmtId="166" fontId="25" fillId="0" borderId="7" xfId="0" applyNumberFormat="1" applyFont="1" applyBorder="1" applyAlignment="1" applyProtection="1">
      <alignment horizontal="center" vertical="center"/>
      <protection locked="0"/>
    </xf>
    <xf numFmtId="166" fontId="25" fillId="0" borderId="9" xfId="0" applyNumberFormat="1" applyFont="1" applyBorder="1" applyAlignment="1" applyProtection="1">
      <alignment horizontal="center" vertical="center"/>
      <protection locked="0"/>
    </xf>
    <xf numFmtId="0" fontId="27" fillId="6" borderId="35" xfId="0" applyFont="1" applyFill="1" applyBorder="1" applyAlignment="1" applyProtection="1">
      <alignment horizontal="center" vertical="top" wrapText="1"/>
      <protection locked="0"/>
    </xf>
    <xf numFmtId="0" fontId="27" fillId="5" borderId="60" xfId="0" applyFont="1" applyFill="1" applyBorder="1" applyAlignment="1" applyProtection="1">
      <alignment horizontal="center" vertical="center" wrapText="1"/>
      <protection locked="0"/>
    </xf>
    <xf numFmtId="166" fontId="27" fillId="0" borderId="11" xfId="0" applyNumberFormat="1" applyFont="1" applyBorder="1" applyAlignment="1" applyProtection="1">
      <alignment horizontal="center" vertical="center" wrapText="1"/>
      <protection locked="0"/>
    </xf>
    <xf numFmtId="166" fontId="27" fillId="0" borderId="60" xfId="0" applyNumberFormat="1" applyFont="1" applyBorder="1" applyAlignment="1" applyProtection="1">
      <alignment horizontal="center" vertical="center" wrapText="1"/>
      <protection locked="0"/>
    </xf>
    <xf numFmtId="166" fontId="25" fillId="0" borderId="41" xfId="0" applyNumberFormat="1" applyFont="1" applyBorder="1" applyAlignment="1">
      <alignment horizontal="center" vertical="center"/>
    </xf>
    <xf numFmtId="166" fontId="25" fillId="0" borderId="75" xfId="0" applyNumberFormat="1" applyFont="1" applyBorder="1" applyAlignment="1">
      <alignment horizontal="center" vertical="center"/>
    </xf>
    <xf numFmtId="166" fontId="25" fillId="0" borderId="59" xfId="0" applyNumberFormat="1" applyFont="1" applyBorder="1" applyAlignment="1">
      <alignment horizontal="center" vertical="center"/>
    </xf>
    <xf numFmtId="0" fontId="27" fillId="5" borderId="65" xfId="0" applyFont="1" applyFill="1" applyBorder="1" applyAlignment="1" applyProtection="1">
      <alignment horizontal="center" vertical="center" wrapText="1"/>
      <protection locked="0"/>
    </xf>
    <xf numFmtId="166" fontId="25" fillId="0" borderId="40" xfId="0" applyNumberFormat="1" applyFont="1" applyBorder="1" applyAlignment="1">
      <alignment horizontal="center"/>
    </xf>
    <xf numFmtId="0" fontId="27" fillId="7" borderId="35" xfId="0" applyFont="1" applyFill="1" applyBorder="1" applyAlignment="1" applyProtection="1">
      <alignment horizontal="center" vertical="center" wrapText="1"/>
      <protection locked="0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166" fontId="25" fillId="0" borderId="53" xfId="0" applyNumberFormat="1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31" fillId="0" borderId="67" xfId="0" applyFont="1" applyBorder="1" applyAlignment="1" applyProtection="1">
      <alignment horizontal="center" vertical="center" wrapText="1"/>
      <protection locked="0"/>
    </xf>
    <xf numFmtId="165" fontId="25" fillId="0" borderId="67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66" fontId="25" fillId="0" borderId="70" xfId="0" applyNumberFormat="1" applyFont="1" applyBorder="1" applyAlignment="1">
      <alignment horizontal="center" vertical="center"/>
    </xf>
    <xf numFmtId="166" fontId="27" fillId="0" borderId="17" xfId="0" applyNumberFormat="1" applyFont="1" applyBorder="1" applyAlignment="1" applyProtection="1">
      <alignment horizontal="center" vertical="center" wrapText="1"/>
      <protection locked="0"/>
    </xf>
    <xf numFmtId="166" fontId="27" fillId="0" borderId="20" xfId="0" applyNumberFormat="1" applyFont="1" applyBorder="1" applyAlignment="1" applyProtection="1">
      <alignment horizontal="center" vertical="center" wrapText="1"/>
      <protection locked="0"/>
    </xf>
    <xf numFmtId="166" fontId="25" fillId="0" borderId="22" xfId="0" applyNumberFormat="1" applyFont="1" applyBorder="1" applyAlignment="1" applyProtection="1">
      <alignment horizontal="center" vertical="center" wrapText="1"/>
      <protection locked="0"/>
    </xf>
    <xf numFmtId="166" fontId="25" fillId="0" borderId="23" xfId="0" applyNumberFormat="1" applyFont="1" applyBorder="1" applyAlignment="1" applyProtection="1">
      <alignment horizontal="center" vertical="center" wrapText="1"/>
      <protection locked="0"/>
    </xf>
    <xf numFmtId="166" fontId="25" fillId="0" borderId="24" xfId="0" applyNumberFormat="1" applyFont="1" applyBorder="1" applyAlignment="1" applyProtection="1">
      <alignment horizontal="center" vertical="center" wrapText="1"/>
      <protection locked="0"/>
    </xf>
    <xf numFmtId="166" fontId="25" fillId="0" borderId="74" xfId="0" applyNumberFormat="1" applyFont="1" applyBorder="1" applyAlignment="1" applyProtection="1">
      <alignment horizontal="center" vertical="center" wrapText="1"/>
      <protection locked="0"/>
    </xf>
    <xf numFmtId="166" fontId="25" fillId="0" borderId="65" xfId="0" applyNumberFormat="1" applyFont="1" applyBorder="1" applyAlignment="1" applyProtection="1">
      <alignment horizontal="center" vertical="center" wrapText="1"/>
      <protection locked="0"/>
    </xf>
    <xf numFmtId="166" fontId="25" fillId="0" borderId="40" xfId="0" applyNumberFormat="1" applyFont="1" applyBorder="1" applyAlignment="1" applyProtection="1">
      <alignment horizontal="center" vertical="center" wrapText="1"/>
      <protection locked="0"/>
    </xf>
    <xf numFmtId="166" fontId="25" fillId="0" borderId="8" xfId="0" applyNumberFormat="1" applyFont="1" applyBorder="1" applyAlignment="1" applyProtection="1">
      <alignment horizontal="center" vertical="center"/>
      <protection locked="0"/>
    </xf>
    <xf numFmtId="166" fontId="25" fillId="0" borderId="19" xfId="0" applyNumberFormat="1" applyFont="1" applyBorder="1" applyAlignment="1" applyProtection="1">
      <alignment horizontal="center" vertical="center"/>
      <protection locked="0"/>
    </xf>
    <xf numFmtId="166" fontId="25" fillId="0" borderId="18" xfId="0" applyNumberFormat="1" applyFont="1" applyBorder="1" applyAlignment="1" applyProtection="1">
      <alignment horizontal="center" vertical="center"/>
      <protection locked="0"/>
    </xf>
    <xf numFmtId="166" fontId="25" fillId="0" borderId="41" xfId="0" applyNumberFormat="1" applyFont="1" applyBorder="1" applyAlignment="1" applyProtection="1">
      <alignment horizontal="center" vertical="center"/>
      <protection locked="0"/>
    </xf>
    <xf numFmtId="166" fontId="25" fillId="0" borderId="8" xfId="0" applyNumberFormat="1" applyFont="1" applyBorder="1" applyAlignment="1" applyProtection="1">
      <alignment horizontal="center" vertical="center" wrapText="1"/>
      <protection locked="0"/>
    </xf>
    <xf numFmtId="166" fontId="25" fillId="0" borderId="7" xfId="0" applyNumberFormat="1" applyFont="1" applyBorder="1" applyAlignment="1" applyProtection="1">
      <alignment horizontal="center" vertical="center" wrapText="1"/>
      <protection locked="0"/>
    </xf>
    <xf numFmtId="166" fontId="25" fillId="0" borderId="19" xfId="0" applyNumberFormat="1" applyFont="1" applyBorder="1" applyAlignment="1" applyProtection="1">
      <alignment horizontal="center" vertical="center" wrapText="1"/>
      <protection locked="0"/>
    </xf>
    <xf numFmtId="166" fontId="25" fillId="0" borderId="18" xfId="0" applyNumberFormat="1" applyFont="1" applyBorder="1" applyAlignment="1" applyProtection="1">
      <alignment horizontal="center" vertical="center" wrapText="1"/>
      <protection locked="0"/>
    </xf>
    <xf numFmtId="166" fontId="25" fillId="0" borderId="9" xfId="0" applyNumberFormat="1" applyFont="1" applyBorder="1" applyAlignment="1" applyProtection="1">
      <alignment horizontal="center" vertical="center" wrapText="1"/>
      <protection locked="0"/>
    </xf>
    <xf numFmtId="166" fontId="25" fillId="0" borderId="41" xfId="0" applyNumberFormat="1" applyFont="1" applyBorder="1" applyAlignment="1" applyProtection="1">
      <alignment horizontal="center" vertical="center" wrapText="1"/>
      <protection locked="0"/>
    </xf>
    <xf numFmtId="166" fontId="27" fillId="0" borderId="8" xfId="0" applyNumberFormat="1" applyFont="1" applyBorder="1" applyAlignment="1" applyProtection="1">
      <alignment horizontal="center" vertical="center"/>
      <protection locked="0"/>
    </xf>
    <xf numFmtId="166" fontId="27" fillId="0" borderId="7" xfId="0" applyNumberFormat="1" applyFont="1" applyBorder="1" applyAlignment="1" applyProtection="1">
      <alignment horizontal="center" vertical="center"/>
      <protection locked="0"/>
    </xf>
    <xf numFmtId="166" fontId="27" fillId="0" borderId="19" xfId="0" applyNumberFormat="1" applyFont="1" applyBorder="1" applyAlignment="1" applyProtection="1">
      <alignment horizontal="center" vertical="center"/>
      <protection locked="0"/>
    </xf>
    <xf numFmtId="166" fontId="27" fillId="0" borderId="18" xfId="0" applyNumberFormat="1" applyFont="1" applyBorder="1" applyAlignment="1" applyProtection="1">
      <alignment horizontal="center" vertical="center"/>
      <protection locked="0"/>
    </xf>
    <xf numFmtId="166" fontId="27" fillId="0" borderId="9" xfId="0" applyNumberFormat="1" applyFont="1" applyBorder="1" applyAlignment="1" applyProtection="1">
      <alignment horizontal="center" vertical="center"/>
      <protection locked="0"/>
    </xf>
    <xf numFmtId="166" fontId="27" fillId="0" borderId="41" xfId="0" applyNumberFormat="1" applyFont="1" applyBorder="1" applyAlignment="1" applyProtection="1">
      <alignment horizontal="center" vertical="center"/>
      <protection locked="0"/>
    </xf>
    <xf numFmtId="166" fontId="27" fillId="0" borderId="31" xfId="0" applyNumberFormat="1" applyFont="1" applyBorder="1" applyAlignment="1" applyProtection="1">
      <alignment horizontal="center" vertical="center"/>
      <protection locked="0"/>
    </xf>
    <xf numFmtId="166" fontId="27" fillId="0" borderId="6" xfId="0" applyNumberFormat="1" applyFont="1" applyBorder="1" applyAlignment="1" applyProtection="1">
      <alignment horizontal="center" vertical="center"/>
      <protection locked="0"/>
    </xf>
    <xf numFmtId="166" fontId="27" fillId="0" borderId="32" xfId="0" applyNumberFormat="1" applyFont="1" applyBorder="1" applyAlignment="1" applyProtection="1">
      <alignment horizontal="center" vertical="center"/>
      <protection locked="0"/>
    </xf>
    <xf numFmtId="166" fontId="27" fillId="0" borderId="72" xfId="0" applyNumberFormat="1" applyFont="1" applyBorder="1" applyAlignment="1" applyProtection="1">
      <alignment horizontal="center" vertical="center"/>
      <protection locked="0"/>
    </xf>
    <xf numFmtId="166" fontId="27" fillId="0" borderId="57" xfId="0" applyNumberFormat="1" applyFont="1" applyBorder="1" applyAlignment="1" applyProtection="1">
      <alignment horizontal="center" vertical="center"/>
      <protection locked="0"/>
    </xf>
    <xf numFmtId="166" fontId="27" fillId="0" borderId="75" xfId="0" applyNumberFormat="1" applyFont="1" applyBorder="1" applyAlignment="1" applyProtection="1">
      <alignment horizontal="center" vertical="center"/>
      <protection locked="0"/>
    </xf>
    <xf numFmtId="0" fontId="25" fillId="0" borderId="73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165" fontId="25" fillId="0" borderId="67" xfId="0" applyNumberFormat="1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166" fontId="25" fillId="7" borderId="59" xfId="0" applyNumberFormat="1" applyFont="1" applyFill="1" applyBorder="1" applyAlignment="1">
      <alignment horizontal="center" vertical="center"/>
    </xf>
    <xf numFmtId="166" fontId="25" fillId="7" borderId="53" xfId="0" applyNumberFormat="1" applyFont="1" applyFill="1" applyBorder="1" applyAlignment="1">
      <alignment horizontal="center" vertical="center"/>
    </xf>
    <xf numFmtId="166" fontId="25" fillId="6" borderId="53" xfId="0" applyNumberFormat="1" applyFont="1" applyFill="1" applyBorder="1" applyAlignment="1">
      <alignment horizontal="center" vertical="center"/>
    </xf>
    <xf numFmtId="165" fontId="25" fillId="0" borderId="73" xfId="0" applyNumberFormat="1" applyFont="1" applyBorder="1" applyAlignment="1">
      <alignment horizontal="left" vertical="center"/>
    </xf>
    <xf numFmtId="166" fontId="25" fillId="0" borderId="67" xfId="0" applyNumberFormat="1" applyFont="1" applyBorder="1" applyAlignment="1">
      <alignment horizontal="center" vertical="center"/>
    </xf>
    <xf numFmtId="165" fontId="25" fillId="0" borderId="69" xfId="0" applyNumberFormat="1" applyFont="1" applyBorder="1" applyAlignment="1">
      <alignment horizontal="left" vertical="center"/>
    </xf>
    <xf numFmtId="0" fontId="27" fillId="0" borderId="65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166" fontId="25" fillId="7" borderId="68" xfId="0" applyNumberFormat="1" applyFont="1" applyFill="1" applyBorder="1" applyAlignment="1">
      <alignment horizontal="center" vertical="center"/>
    </xf>
    <xf numFmtId="0" fontId="27" fillId="7" borderId="35" xfId="0" applyFont="1" applyFill="1" applyBorder="1" applyAlignment="1" applyProtection="1">
      <alignment vertical="center" wrapText="1"/>
      <protection locked="0"/>
    </xf>
    <xf numFmtId="165" fontId="25" fillId="0" borderId="55" xfId="0" applyNumberFormat="1" applyFont="1" applyBorder="1" applyAlignment="1">
      <alignment horizontal="left" vertical="center"/>
    </xf>
    <xf numFmtId="165" fontId="25" fillId="0" borderId="40" xfId="0" applyNumberFormat="1" applyFont="1" applyBorder="1" applyAlignment="1">
      <alignment horizontal="left" vertical="center"/>
    </xf>
    <xf numFmtId="166" fontId="25" fillId="0" borderId="61" xfId="0" applyNumberFormat="1" applyFont="1" applyBorder="1" applyAlignment="1">
      <alignment horizontal="center" vertical="center"/>
    </xf>
    <xf numFmtId="166" fontId="27" fillId="7" borderId="53" xfId="0" applyNumberFormat="1" applyFont="1" applyFill="1" applyBorder="1" applyAlignment="1" applyProtection="1">
      <alignment horizontal="center" vertical="center"/>
      <protection locked="0"/>
    </xf>
    <xf numFmtId="166" fontId="27" fillId="7" borderId="12" xfId="0" applyNumberFormat="1" applyFont="1" applyFill="1" applyBorder="1" applyAlignment="1" applyProtection="1">
      <alignment horizontal="center" vertical="center"/>
      <protection locked="0"/>
    </xf>
    <xf numFmtId="166" fontId="27" fillId="7" borderId="68" xfId="0" applyNumberFormat="1" applyFont="1" applyFill="1" applyBorder="1" applyAlignment="1" applyProtection="1">
      <alignment horizontal="center" vertical="center"/>
      <protection locked="0"/>
    </xf>
    <xf numFmtId="166" fontId="27" fillId="7" borderId="76" xfId="0" applyNumberFormat="1" applyFont="1" applyFill="1" applyBorder="1" applyAlignment="1" applyProtection="1">
      <alignment horizontal="center" vertical="center"/>
      <protection locked="0"/>
    </xf>
    <xf numFmtId="166" fontId="27" fillId="7" borderId="56" xfId="0" applyNumberFormat="1" applyFont="1" applyFill="1" applyBorder="1" applyAlignment="1" applyProtection="1">
      <alignment horizontal="center" vertical="center"/>
      <protection locked="0"/>
    </xf>
    <xf numFmtId="166" fontId="25" fillId="0" borderId="21" xfId="0" applyNumberFormat="1" applyFont="1" applyBorder="1" applyAlignment="1" applyProtection="1">
      <alignment horizontal="center" vertical="center" wrapText="1"/>
      <protection locked="0"/>
    </xf>
    <xf numFmtId="166" fontId="25" fillId="6" borderId="68" xfId="0" applyNumberFormat="1" applyFont="1" applyFill="1" applyBorder="1" applyAlignment="1">
      <alignment horizontal="center" vertical="center"/>
    </xf>
    <xf numFmtId="165" fontId="25" fillId="0" borderId="61" xfId="0" applyNumberFormat="1" applyFont="1" applyBorder="1" applyAlignment="1">
      <alignment horizontal="left" vertical="center"/>
    </xf>
    <xf numFmtId="166" fontId="27" fillId="0" borderId="16" xfId="0" applyNumberFormat="1" applyFont="1" applyBorder="1" applyAlignment="1" applyProtection="1">
      <alignment horizontal="center" vertical="center"/>
      <protection locked="0"/>
    </xf>
    <xf numFmtId="166" fontId="27" fillId="0" borderId="47" xfId="0" applyNumberFormat="1" applyFont="1" applyBorder="1" applyAlignment="1" applyProtection="1">
      <alignment horizontal="center" vertical="center"/>
      <protection locked="0"/>
    </xf>
    <xf numFmtId="166" fontId="27" fillId="0" borderId="29" xfId="0" applyNumberFormat="1" applyFont="1" applyBorder="1" applyAlignment="1" applyProtection="1">
      <alignment horizontal="center" vertical="center"/>
      <protection locked="0"/>
    </xf>
    <xf numFmtId="166" fontId="27" fillId="0" borderId="30" xfId="0" applyNumberFormat="1" applyFont="1" applyBorder="1" applyAlignment="1" applyProtection="1">
      <alignment horizontal="center" vertical="center"/>
      <protection locked="0"/>
    </xf>
    <xf numFmtId="0" fontId="27" fillId="7" borderId="35" xfId="0" applyFont="1" applyFill="1" applyBorder="1" applyAlignment="1" applyProtection="1">
      <alignment horizontal="left" vertical="center" wrapText="1"/>
      <protection locked="0"/>
    </xf>
    <xf numFmtId="0" fontId="25" fillId="0" borderId="40" xfId="0" applyFont="1" applyBorder="1" applyAlignment="1">
      <alignment horizontal="left" vertical="center"/>
    </xf>
    <xf numFmtId="166" fontId="27" fillId="0" borderId="12" xfId="0" applyNumberFormat="1" applyFont="1" applyBorder="1" applyAlignment="1" applyProtection="1">
      <alignment horizontal="center" vertical="center"/>
      <protection locked="0"/>
    </xf>
    <xf numFmtId="166" fontId="27" fillId="0" borderId="17" xfId="0" applyNumberFormat="1" applyFont="1" applyBorder="1" applyAlignment="1" applyProtection="1">
      <alignment horizontal="center" vertical="center"/>
      <protection locked="0"/>
    </xf>
    <xf numFmtId="166" fontId="27" fillId="0" borderId="44" xfId="0" applyNumberFormat="1" applyFont="1" applyBorder="1" applyAlignment="1" applyProtection="1">
      <alignment horizontal="center" vertical="center"/>
      <protection locked="0"/>
    </xf>
    <xf numFmtId="166" fontId="27" fillId="0" borderId="76" xfId="0" applyNumberFormat="1" applyFont="1" applyBorder="1" applyAlignment="1" applyProtection="1">
      <alignment horizontal="center" vertical="center"/>
      <protection locked="0"/>
    </xf>
    <xf numFmtId="166" fontId="27" fillId="0" borderId="20" xfId="0" applyNumberFormat="1" applyFont="1" applyBorder="1" applyAlignment="1" applyProtection="1">
      <alignment horizontal="center" vertical="center"/>
      <protection locked="0"/>
    </xf>
    <xf numFmtId="166" fontId="27" fillId="6" borderId="12" xfId="0" applyNumberFormat="1" applyFont="1" applyFill="1" applyBorder="1" applyAlignment="1" applyProtection="1">
      <alignment horizontal="center" vertical="center"/>
      <protection locked="0"/>
    </xf>
    <xf numFmtId="166" fontId="25" fillId="5" borderId="23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24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9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8" xfId="0" applyNumberFormat="1" applyFont="1" applyBorder="1" applyAlignment="1" applyProtection="1">
      <alignment horizontal="center"/>
      <protection locked="0"/>
    </xf>
    <xf numFmtId="166" fontId="25" fillId="0" borderId="19" xfId="0" applyNumberFormat="1" applyFont="1" applyBorder="1" applyAlignment="1" applyProtection="1">
      <alignment horizontal="center"/>
      <protection locked="0"/>
    </xf>
    <xf numFmtId="166" fontId="27" fillId="7" borderId="17" xfId="0" applyNumberFormat="1" applyFont="1" applyFill="1" applyBorder="1" applyAlignment="1" applyProtection="1">
      <alignment horizontal="center" vertical="center"/>
      <protection locked="0"/>
    </xf>
    <xf numFmtId="166" fontId="27" fillId="7" borderId="44" xfId="0" applyNumberFormat="1" applyFont="1" applyFill="1" applyBorder="1" applyAlignment="1" applyProtection="1">
      <alignment horizontal="center" vertical="center"/>
      <protection locked="0"/>
    </xf>
    <xf numFmtId="164" fontId="25" fillId="0" borderId="22" xfId="0" applyNumberFormat="1" applyFont="1" applyBorder="1" applyAlignment="1" applyProtection="1">
      <alignment horizontal="center" vertical="center" wrapText="1"/>
      <protection locked="0"/>
    </xf>
    <xf numFmtId="164" fontId="25" fillId="0" borderId="23" xfId="0" applyNumberFormat="1" applyFont="1" applyBorder="1" applyAlignment="1" applyProtection="1">
      <alignment horizontal="center" vertical="center" wrapText="1"/>
      <protection locked="0"/>
    </xf>
    <xf numFmtId="164" fontId="25" fillId="0" borderId="24" xfId="0" applyNumberFormat="1" applyFont="1" applyBorder="1" applyAlignment="1" applyProtection="1">
      <alignment horizontal="center" vertical="center" wrapText="1"/>
      <protection locked="0"/>
    </xf>
    <xf numFmtId="164" fontId="25" fillId="0" borderId="74" xfId="0" applyNumberFormat="1" applyFont="1" applyBorder="1" applyAlignment="1" applyProtection="1">
      <alignment horizontal="center" vertical="center" wrapText="1"/>
      <protection locked="0"/>
    </xf>
    <xf numFmtId="164" fontId="25" fillId="0" borderId="65" xfId="0" applyNumberFormat="1" applyFont="1" applyBorder="1" applyAlignment="1" applyProtection="1">
      <alignment horizontal="center" vertical="center" wrapText="1"/>
      <protection locked="0"/>
    </xf>
    <xf numFmtId="164" fontId="25" fillId="0" borderId="29" xfId="0" applyNumberFormat="1" applyFont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Border="1" applyAlignment="1" applyProtection="1">
      <alignment horizontal="center" vertical="center" wrapText="1"/>
      <protection locked="0"/>
    </xf>
    <xf numFmtId="164" fontId="25" fillId="0" borderId="30" xfId="0" applyNumberFormat="1" applyFont="1" applyBorder="1" applyAlignment="1" applyProtection="1">
      <alignment horizontal="center" vertical="center" wrapText="1"/>
      <protection locked="0"/>
    </xf>
    <xf numFmtId="164" fontId="25" fillId="0" borderId="48" xfId="0" applyNumberFormat="1" applyFont="1" applyBorder="1" applyAlignment="1" applyProtection="1">
      <alignment horizontal="center" vertical="center" wrapText="1"/>
      <protection locked="0"/>
    </xf>
    <xf numFmtId="164" fontId="25" fillId="0" borderId="47" xfId="0" applyNumberFormat="1" applyFont="1" applyBorder="1" applyAlignment="1" applyProtection="1">
      <alignment horizontal="center" vertical="center" wrapText="1"/>
      <protection locked="0"/>
    </xf>
    <xf numFmtId="166" fontId="27" fillId="0" borderId="68" xfId="0" applyNumberFormat="1" applyFont="1" applyBorder="1" applyAlignment="1" applyProtection="1">
      <alignment horizontal="center" vertical="center"/>
      <protection locked="0"/>
    </xf>
    <xf numFmtId="166" fontId="27" fillId="0" borderId="56" xfId="0" applyNumberFormat="1" applyFont="1" applyBorder="1" applyAlignment="1" applyProtection="1">
      <alignment horizontal="center" vertical="center"/>
      <protection locked="0"/>
    </xf>
    <xf numFmtId="164" fontId="25" fillId="0" borderId="8" xfId="0" applyNumberFormat="1" applyFont="1" applyBorder="1" applyAlignment="1" applyProtection="1">
      <alignment horizontal="center" vertical="center" wrapText="1"/>
      <protection locked="0"/>
    </xf>
    <xf numFmtId="164" fontId="25" fillId="0" borderId="7" xfId="0" applyNumberFormat="1" applyFont="1" applyBorder="1" applyAlignment="1" applyProtection="1">
      <alignment horizontal="center" vertical="center" wrapText="1"/>
      <protection locked="0"/>
    </xf>
    <xf numFmtId="164" fontId="25" fillId="0" borderId="19" xfId="0" applyNumberFormat="1" applyFont="1" applyBorder="1" applyAlignment="1" applyProtection="1">
      <alignment horizontal="center" vertical="center" wrapText="1"/>
      <protection locked="0"/>
    </xf>
    <xf numFmtId="164" fontId="25" fillId="0" borderId="18" xfId="0" applyNumberFormat="1" applyFont="1" applyBorder="1" applyAlignment="1" applyProtection="1">
      <alignment horizontal="center" vertical="center" wrapText="1"/>
      <protection locked="0"/>
    </xf>
    <xf numFmtId="164" fontId="25" fillId="0" borderId="9" xfId="0" applyNumberFormat="1" applyFont="1" applyBorder="1" applyAlignment="1" applyProtection="1">
      <alignment horizontal="center" vertical="center" wrapText="1"/>
      <protection locked="0"/>
    </xf>
    <xf numFmtId="164" fontId="25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164" fontId="25" fillId="0" borderId="10" xfId="0" applyNumberFormat="1" applyFont="1" applyBorder="1" applyAlignment="1" applyProtection="1">
      <alignment horizontal="center" vertical="center" wrapText="1"/>
      <protection locked="0"/>
    </xf>
    <xf numFmtId="164" fontId="25" fillId="0" borderId="11" xfId="0" applyNumberFormat="1" applyFont="1" applyBorder="1" applyAlignment="1" applyProtection="1">
      <alignment horizontal="center" vertical="center" wrapText="1"/>
      <protection locked="0"/>
    </xf>
    <xf numFmtId="164" fontId="25" fillId="0" borderId="28" xfId="0" applyNumberFormat="1" applyFont="1" applyBorder="1" applyAlignment="1" applyProtection="1">
      <alignment horizontal="center" vertical="center" wrapText="1"/>
      <protection locked="0"/>
    </xf>
    <xf numFmtId="164" fontId="25" fillId="0" borderId="51" xfId="0" applyNumberFormat="1" applyFont="1" applyBorder="1" applyAlignment="1" applyProtection="1">
      <alignment horizontal="center" vertical="center" wrapText="1"/>
      <protection locked="0"/>
    </xf>
    <xf numFmtId="164" fontId="25" fillId="0" borderId="60" xfId="0" applyNumberFormat="1" applyFont="1" applyBorder="1" applyAlignment="1" applyProtection="1">
      <alignment horizontal="center" vertical="center" wrapText="1"/>
      <protection locked="0"/>
    </xf>
    <xf numFmtId="166" fontId="27" fillId="6" borderId="68" xfId="0" applyNumberFormat="1" applyFont="1" applyFill="1" applyBorder="1" applyAlignment="1" applyProtection="1">
      <alignment horizontal="center" vertical="center"/>
      <protection locked="0"/>
    </xf>
    <xf numFmtId="166" fontId="27" fillId="6" borderId="76" xfId="0" applyNumberFormat="1" applyFont="1" applyFill="1" applyBorder="1" applyAlignment="1" applyProtection="1">
      <alignment horizontal="center" vertical="center"/>
      <protection locked="0"/>
    </xf>
    <xf numFmtId="166" fontId="27" fillId="6" borderId="56" xfId="0" applyNumberFormat="1" applyFont="1" applyFill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166" fontId="25" fillId="0" borderId="26" xfId="0" applyNumberFormat="1" applyFont="1" applyBorder="1" applyAlignment="1" applyProtection="1">
      <alignment horizontal="center" vertical="center" wrapText="1"/>
      <protection locked="0"/>
    </xf>
    <xf numFmtId="166" fontId="25" fillId="0" borderId="27" xfId="0" applyNumberFormat="1" applyFont="1" applyBorder="1" applyAlignment="1" applyProtection="1">
      <alignment horizontal="center" vertical="center" wrapText="1"/>
      <protection locked="0"/>
    </xf>
    <xf numFmtId="166" fontId="25" fillId="0" borderId="50" xfId="0" applyNumberFormat="1" applyFont="1" applyBorder="1" applyAlignment="1" applyProtection="1">
      <alignment horizontal="center" vertical="center" wrapText="1"/>
      <protection locked="0"/>
    </xf>
    <xf numFmtId="166" fontId="25" fillId="0" borderId="52" xfId="0" applyNumberFormat="1" applyFont="1" applyBorder="1" applyAlignment="1" applyProtection="1">
      <alignment horizontal="center" vertical="center" wrapText="1"/>
      <protection locked="0"/>
    </xf>
    <xf numFmtId="166" fontId="27" fillId="7" borderId="62" xfId="0" applyNumberFormat="1" applyFont="1" applyFill="1" applyBorder="1" applyAlignment="1" applyProtection="1">
      <alignment horizontal="center" vertical="center"/>
      <protection locked="0"/>
    </xf>
    <xf numFmtId="166" fontId="27" fillId="7" borderId="14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vertical="center"/>
      <protection locked="0"/>
    </xf>
    <xf numFmtId="166" fontId="27" fillId="0" borderId="51" xfId="0" applyNumberFormat="1" applyFont="1" applyBorder="1" applyAlignment="1" applyProtection="1">
      <alignment horizontal="center" vertical="center" wrapText="1"/>
      <protection locked="0"/>
    </xf>
    <xf numFmtId="166" fontId="27" fillId="0" borderId="76" xfId="0" applyNumberFormat="1" applyFont="1" applyBorder="1" applyAlignment="1" applyProtection="1">
      <alignment horizontal="center" vertical="center" wrapText="1"/>
      <protection locked="0"/>
    </xf>
    <xf numFmtId="166" fontId="27" fillId="0" borderId="10" xfId="0" applyNumberFormat="1" applyFont="1" applyBorder="1" applyAlignment="1" applyProtection="1">
      <alignment horizontal="center" vertical="center" wrapText="1"/>
      <protection locked="0"/>
    </xf>
    <xf numFmtId="166" fontId="27" fillId="0" borderId="28" xfId="0" applyNumberFormat="1" applyFont="1" applyBorder="1" applyAlignment="1" applyProtection="1">
      <alignment horizontal="center" vertical="center" wrapText="1"/>
      <protection locked="0"/>
    </xf>
    <xf numFmtId="166" fontId="27" fillId="0" borderId="12" xfId="0" applyNumberFormat="1" applyFont="1" applyBorder="1" applyAlignment="1" applyProtection="1">
      <alignment horizontal="center" vertical="center" wrapText="1"/>
      <protection locked="0"/>
    </xf>
    <xf numFmtId="166" fontId="27" fillId="0" borderId="44" xfId="0" applyNumberFormat="1" applyFont="1" applyBorder="1" applyAlignment="1" applyProtection="1">
      <alignment horizontal="center" vertical="center" wrapText="1"/>
      <protection locked="0"/>
    </xf>
    <xf numFmtId="0" fontId="25" fillId="0" borderId="41" xfId="0" applyFont="1" applyBorder="1" applyAlignment="1">
      <alignment horizontal="left"/>
    </xf>
    <xf numFmtId="0" fontId="25" fillId="0" borderId="64" xfId="0" applyFont="1" applyBorder="1" applyAlignment="1">
      <alignment horizontal="left"/>
    </xf>
    <xf numFmtId="166" fontId="27" fillId="7" borderId="66" xfId="0" applyNumberFormat="1" applyFont="1" applyFill="1" applyBorder="1" applyAlignment="1" applyProtection="1">
      <alignment horizontal="center" vertical="center"/>
      <protection locked="0"/>
    </xf>
    <xf numFmtId="166" fontId="25" fillId="6" borderId="59" xfId="0" applyNumberFormat="1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vertical="top" wrapText="1"/>
    </xf>
    <xf numFmtId="1" fontId="18" fillId="7" borderId="7" xfId="0" applyNumberFormat="1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/>
    <xf numFmtId="164" fontId="18" fillId="7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7" xfId="0" applyFont="1" applyBorder="1"/>
    <xf numFmtId="0" fontId="27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166" fontId="27" fillId="0" borderId="0" xfId="0" applyNumberFormat="1" applyFont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66" fontId="25" fillId="0" borderId="10" xfId="0" applyNumberFormat="1" applyFont="1" applyBorder="1" applyAlignment="1" applyProtection="1">
      <alignment horizontal="center" vertical="center" wrapText="1"/>
      <protection locked="0"/>
    </xf>
    <xf numFmtId="166" fontId="25" fillId="0" borderId="11" xfId="0" applyNumberFormat="1" applyFont="1" applyBorder="1" applyAlignment="1" applyProtection="1">
      <alignment horizontal="center" vertical="center" wrapText="1"/>
      <protection locked="0"/>
    </xf>
    <xf numFmtId="166" fontId="25" fillId="0" borderId="28" xfId="0" applyNumberFormat="1" applyFont="1" applyBorder="1" applyAlignment="1" applyProtection="1">
      <alignment horizontal="center" vertical="center" wrapText="1"/>
      <protection locked="0"/>
    </xf>
    <xf numFmtId="166" fontId="25" fillId="0" borderId="51" xfId="0" applyNumberFormat="1" applyFont="1" applyBorder="1" applyAlignment="1" applyProtection="1">
      <alignment horizontal="center" vertical="center" wrapText="1"/>
      <protection locked="0"/>
    </xf>
    <xf numFmtId="166" fontId="25" fillId="0" borderId="60" xfId="0" applyNumberFormat="1" applyFont="1" applyBorder="1" applyAlignment="1" applyProtection="1">
      <alignment horizontal="center" vertical="center" wrapText="1"/>
      <protection locked="0"/>
    </xf>
    <xf numFmtId="166" fontId="25" fillId="0" borderId="79" xfId="0" applyNumberFormat="1" applyFont="1" applyBorder="1" applyAlignment="1" applyProtection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/>
    </xf>
    <xf numFmtId="3" fontId="27" fillId="0" borderId="80" xfId="0" applyNumberFormat="1" applyFont="1" applyBorder="1" applyAlignment="1" applyProtection="1">
      <alignment horizontal="center" vertical="center"/>
      <protection locked="0"/>
    </xf>
    <xf numFmtId="3" fontId="27" fillId="0" borderId="18" xfId="0" applyNumberFormat="1" applyFont="1" applyBorder="1" applyAlignment="1" applyProtection="1">
      <alignment horizontal="center" vertical="center"/>
      <protection locked="0"/>
    </xf>
    <xf numFmtId="3" fontId="27" fillId="0" borderId="7" xfId="0" applyNumberFormat="1" applyFont="1" applyBorder="1" applyAlignment="1" applyProtection="1">
      <alignment horizontal="center" vertical="center"/>
      <protection locked="0"/>
    </xf>
    <xf numFmtId="166" fontId="27" fillId="0" borderId="80" xfId="0" applyNumberFormat="1" applyFont="1" applyBorder="1" applyAlignment="1" applyProtection="1">
      <alignment horizontal="center" vertical="center"/>
      <protection locked="0"/>
    </xf>
    <xf numFmtId="3" fontId="27" fillId="0" borderId="67" xfId="0" applyNumberFormat="1" applyFont="1" applyBorder="1" applyAlignment="1" applyProtection="1">
      <alignment horizontal="center" vertical="center"/>
      <protection locked="0"/>
    </xf>
    <xf numFmtId="165" fontId="25" fillId="0" borderId="70" xfId="0" applyNumberFormat="1" applyFont="1" applyBorder="1" applyAlignment="1">
      <alignment horizontal="center" vertical="center"/>
    </xf>
    <xf numFmtId="166" fontId="27" fillId="8" borderId="21" xfId="0" applyNumberFormat="1" applyFont="1" applyFill="1" applyBorder="1" applyAlignment="1" applyProtection="1">
      <alignment horizontal="center" vertical="center"/>
      <protection locked="0"/>
    </xf>
    <xf numFmtId="166" fontId="27" fillId="8" borderId="35" xfId="0" applyNumberFormat="1" applyFont="1" applyFill="1" applyBorder="1" applyAlignment="1" applyProtection="1">
      <alignment horizontal="center" vertical="center"/>
      <protection locked="0"/>
    </xf>
    <xf numFmtId="166" fontId="27" fillId="8" borderId="71" xfId="0" applyNumberFormat="1" applyFont="1" applyFill="1" applyBorder="1" applyAlignment="1" applyProtection="1">
      <alignment horizontal="center" vertical="center"/>
      <protection locked="0"/>
    </xf>
    <xf numFmtId="166" fontId="27" fillId="8" borderId="50" xfId="0" applyNumberFormat="1" applyFont="1" applyFill="1" applyBorder="1" applyAlignment="1" applyProtection="1">
      <alignment horizontal="center" vertical="center"/>
      <protection locked="0"/>
    </xf>
    <xf numFmtId="166" fontId="25" fillId="8" borderId="54" xfId="0" applyNumberFormat="1" applyFont="1" applyFill="1" applyBorder="1" applyAlignment="1">
      <alignment horizontal="center" vertical="center"/>
    </xf>
    <xf numFmtId="166" fontId="27" fillId="0" borderId="36" xfId="0" applyNumberFormat="1" applyFont="1" applyBorder="1" applyAlignment="1" applyProtection="1">
      <alignment horizontal="center" vertical="center" wrapText="1"/>
      <protection locked="0"/>
    </xf>
    <xf numFmtId="166" fontId="27" fillId="0" borderId="23" xfId="0" applyNumberFormat="1" applyFont="1" applyBorder="1" applyAlignment="1" applyProtection="1">
      <alignment horizontal="center" vertical="center" wrapText="1"/>
      <protection locked="0"/>
    </xf>
    <xf numFmtId="166" fontId="27" fillId="0" borderId="74" xfId="0" applyNumberFormat="1" applyFont="1" applyBorder="1" applyAlignment="1" applyProtection="1">
      <alignment horizontal="center" vertical="center" wrapText="1"/>
      <protection locked="0"/>
    </xf>
    <xf numFmtId="166" fontId="27" fillId="0" borderId="73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justify" vertical="center"/>
    </xf>
    <xf numFmtId="0" fontId="18" fillId="0" borderId="7" xfId="0" applyFont="1" applyBorder="1" applyAlignment="1">
      <alignment horizontal="justify" vertical="center"/>
    </xf>
    <xf numFmtId="0" fontId="18" fillId="0" borderId="7" xfId="0" applyFont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7" fillId="4" borderId="2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5" borderId="7" xfId="0" applyFont="1" applyFill="1" applyBorder="1" applyAlignment="1" applyProtection="1">
      <alignment horizontal="left" vertical="center" wrapText="1"/>
      <protection locked="0"/>
    </xf>
    <xf numFmtId="0" fontId="27" fillId="5" borderId="9" xfId="0" applyFont="1" applyFill="1" applyBorder="1" applyAlignment="1" applyProtection="1">
      <alignment horizontal="right" vertical="center" wrapText="1"/>
      <protection locked="0"/>
    </xf>
    <xf numFmtId="0" fontId="27" fillId="5" borderId="34" xfId="0" applyFont="1" applyFill="1" applyBorder="1" applyAlignment="1" applyProtection="1">
      <alignment horizontal="right" vertical="center" wrapText="1"/>
      <protection locked="0"/>
    </xf>
    <xf numFmtId="0" fontId="27" fillId="8" borderId="62" xfId="0" applyFont="1" applyFill="1" applyBorder="1" applyAlignment="1" applyProtection="1">
      <alignment horizontal="right" vertical="top" wrapText="1"/>
      <protection locked="0"/>
    </xf>
    <xf numFmtId="0" fontId="27" fillId="8" borderId="63" xfId="0" applyFont="1" applyFill="1" applyBorder="1" applyAlignment="1" applyProtection="1">
      <alignment horizontal="right" vertical="top" wrapText="1"/>
      <protection locked="0"/>
    </xf>
    <xf numFmtId="0" fontId="27" fillId="8" borderId="64" xfId="0" applyFont="1" applyFill="1" applyBorder="1" applyAlignment="1" applyProtection="1">
      <alignment horizontal="right" vertical="top" wrapText="1"/>
      <protection locked="0"/>
    </xf>
    <xf numFmtId="0" fontId="27" fillId="0" borderId="62" xfId="0" applyFont="1" applyBorder="1" applyAlignment="1" applyProtection="1">
      <alignment horizontal="right" vertical="center" wrapText="1"/>
      <protection locked="0"/>
    </xf>
    <xf numFmtId="0" fontId="25" fillId="0" borderId="63" xfId="0" applyFont="1" applyBorder="1" applyAlignment="1" applyProtection="1">
      <alignment horizontal="right" vertical="center" wrapText="1"/>
      <protection locked="0"/>
    </xf>
    <xf numFmtId="0" fontId="31" fillId="0" borderId="78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71" xfId="0" applyFont="1" applyBorder="1" applyAlignment="1" applyProtection="1">
      <alignment horizontal="center" vertical="center" wrapText="1"/>
      <protection locked="0"/>
    </xf>
    <xf numFmtId="0" fontId="31" fillId="0" borderId="69" xfId="0" applyFont="1" applyBorder="1" applyAlignment="1" applyProtection="1">
      <alignment horizontal="center" vertical="center" wrapText="1"/>
      <protection locked="0"/>
    </xf>
    <xf numFmtId="0" fontId="31" fillId="0" borderId="78" xfId="0" applyFont="1" applyBorder="1" applyAlignment="1" applyProtection="1">
      <alignment horizontal="center" vertical="center" wrapText="1"/>
      <protection locked="0"/>
    </xf>
    <xf numFmtId="0" fontId="31" fillId="0" borderId="68" xfId="0" applyFont="1" applyBorder="1" applyAlignment="1" applyProtection="1">
      <alignment horizontal="center" vertical="center" wrapText="1"/>
      <protection locked="0"/>
    </xf>
    <xf numFmtId="0" fontId="27" fillId="7" borderId="49" xfId="0" applyFont="1" applyFill="1" applyBorder="1" applyAlignment="1" applyProtection="1">
      <alignment horizontal="left" vertical="center" wrapText="1"/>
      <protection locked="0"/>
    </xf>
    <xf numFmtId="0" fontId="27" fillId="7" borderId="33" xfId="0" applyFont="1" applyFill="1" applyBorder="1" applyAlignment="1" applyProtection="1">
      <alignment horizontal="left" vertical="center" wrapText="1"/>
      <protection locked="0"/>
    </xf>
    <xf numFmtId="0" fontId="27" fillId="7" borderId="54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right" vertical="center" wrapText="1"/>
      <protection locked="0"/>
    </xf>
    <xf numFmtId="0" fontId="27" fillId="5" borderId="57" xfId="0" applyFont="1" applyFill="1" applyBorder="1" applyAlignment="1" applyProtection="1">
      <alignment horizontal="right" vertical="center" wrapText="1"/>
      <protection locked="0"/>
    </xf>
    <xf numFmtId="0" fontId="27" fillId="7" borderId="56" xfId="0" applyFont="1" applyFill="1" applyBorder="1" applyAlignment="1" applyProtection="1">
      <alignment horizontal="right" vertical="center"/>
      <protection locked="0"/>
    </xf>
    <xf numFmtId="0" fontId="27" fillId="7" borderId="13" xfId="0" applyFont="1" applyFill="1" applyBorder="1" applyAlignment="1" applyProtection="1">
      <alignment horizontal="right" vertical="center"/>
      <protection locked="0"/>
    </xf>
    <xf numFmtId="0" fontId="27" fillId="6" borderId="56" xfId="0" applyFont="1" applyFill="1" applyBorder="1" applyAlignment="1" applyProtection="1">
      <alignment horizontal="right" vertical="top" wrapText="1"/>
      <protection locked="0"/>
    </xf>
    <xf numFmtId="0" fontId="27" fillId="6" borderId="13" xfId="0" applyFont="1" applyFill="1" applyBorder="1" applyAlignment="1" applyProtection="1">
      <alignment horizontal="right" vertical="top" wrapText="1"/>
      <protection locked="0"/>
    </xf>
    <xf numFmtId="0" fontId="27" fillId="6" borderId="35" xfId="0" applyFont="1" applyFill="1" applyBorder="1" applyAlignment="1" applyProtection="1">
      <alignment horizontal="left" vertical="center" wrapText="1"/>
      <protection locked="0"/>
    </xf>
    <xf numFmtId="0" fontId="27" fillId="6" borderId="0" xfId="0" applyFont="1" applyFill="1" applyAlignment="1" applyProtection="1">
      <alignment horizontal="left" vertical="center" wrapText="1"/>
      <protection locked="0"/>
    </xf>
    <xf numFmtId="0" fontId="27" fillId="6" borderId="46" xfId="0" applyFont="1" applyFill="1" applyBorder="1" applyAlignment="1" applyProtection="1">
      <alignment horizontal="left" vertical="center" wrapText="1"/>
      <protection locked="0"/>
    </xf>
    <xf numFmtId="0" fontId="27" fillId="6" borderId="55" xfId="0" applyFont="1" applyFill="1" applyBorder="1" applyAlignment="1" applyProtection="1">
      <alignment horizontal="left" vertical="center" wrapText="1"/>
      <protection locked="0"/>
    </xf>
    <xf numFmtId="0" fontId="27" fillId="5" borderId="7" xfId="0" applyFont="1" applyFill="1" applyBorder="1" applyAlignment="1" applyProtection="1">
      <alignment horizontal="right" vertical="center" wrapText="1"/>
      <protection locked="0"/>
    </xf>
    <xf numFmtId="0" fontId="27" fillId="6" borderId="63" xfId="0" applyFont="1" applyFill="1" applyBorder="1" applyAlignment="1" applyProtection="1">
      <alignment horizontal="right" vertical="top" wrapText="1"/>
      <protection locked="0"/>
    </xf>
    <xf numFmtId="0" fontId="25" fillId="0" borderId="13" xfId="0" applyFont="1" applyBorder="1" applyAlignment="1">
      <alignment horizontal="right"/>
    </xf>
    <xf numFmtId="0" fontId="27" fillId="5" borderId="17" xfId="0" applyFont="1" applyFill="1" applyBorder="1" applyAlignment="1" applyProtection="1">
      <alignment horizontal="right" vertical="center" wrapText="1"/>
      <protection locked="0"/>
    </xf>
    <xf numFmtId="0" fontId="27" fillId="5" borderId="20" xfId="0" applyFont="1" applyFill="1" applyBorder="1" applyAlignment="1" applyProtection="1">
      <alignment horizontal="right" vertical="center" wrapText="1"/>
      <protection locked="0"/>
    </xf>
    <xf numFmtId="0" fontId="27" fillId="6" borderId="35" xfId="0" applyFont="1" applyFill="1" applyBorder="1" applyAlignment="1" applyProtection="1">
      <alignment horizontal="right" vertical="top" wrapText="1"/>
      <protection locked="0"/>
    </xf>
    <xf numFmtId="0" fontId="27" fillId="6" borderId="0" xfId="0" applyFont="1" applyFill="1" applyAlignment="1" applyProtection="1">
      <alignment horizontal="right" vertical="top" wrapText="1"/>
      <protection locked="0"/>
    </xf>
    <xf numFmtId="0" fontId="25" fillId="0" borderId="37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left" vertical="center"/>
      <protection locked="0"/>
    </xf>
    <xf numFmtId="0" fontId="25" fillId="5" borderId="39" xfId="0" applyFont="1" applyFill="1" applyBorder="1" applyAlignment="1" applyProtection="1">
      <alignment horizontal="left" vertical="center" wrapText="1"/>
      <protection locked="0"/>
    </xf>
    <xf numFmtId="0" fontId="25" fillId="5" borderId="26" xfId="0" applyFont="1" applyFill="1" applyBorder="1" applyAlignment="1" applyProtection="1">
      <alignment horizontal="left" vertical="center" wrapText="1"/>
      <protection locked="0"/>
    </xf>
    <xf numFmtId="0" fontId="25" fillId="5" borderId="7" xfId="0" applyFont="1" applyFill="1" applyBorder="1" applyAlignment="1" applyProtection="1">
      <alignment horizontal="left" vertical="top" wrapText="1"/>
      <protection locked="0"/>
    </xf>
    <xf numFmtId="0" fontId="25" fillId="0" borderId="31" xfId="0" applyFont="1" applyBorder="1" applyAlignment="1" applyProtection="1">
      <alignment horizontal="left" vertical="center"/>
      <protection locked="0"/>
    </xf>
    <xf numFmtId="0" fontId="25" fillId="5" borderId="6" xfId="0" applyFont="1" applyFill="1" applyBorder="1" applyAlignment="1" applyProtection="1">
      <alignment horizontal="left" vertical="center" wrapText="1"/>
      <protection locked="0"/>
    </xf>
    <xf numFmtId="0" fontId="27" fillId="6" borderId="35" xfId="0" applyFont="1" applyFill="1" applyBorder="1" applyAlignment="1" applyProtection="1">
      <alignment horizontal="center" vertical="top" wrapText="1"/>
      <protection locked="0"/>
    </xf>
    <xf numFmtId="0" fontId="27" fillId="7" borderId="35" xfId="0" applyFont="1" applyFill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5" borderId="17" xfId="0" applyFont="1" applyFill="1" applyBorder="1" applyAlignment="1" applyProtection="1">
      <alignment horizontal="left" vertical="center" wrapText="1"/>
      <protection locked="0"/>
    </xf>
    <xf numFmtId="0" fontId="27" fillId="5" borderId="16" xfId="0" applyFont="1" applyFill="1" applyBorder="1" applyAlignment="1" applyProtection="1">
      <alignment horizontal="right" vertical="center" wrapText="1"/>
      <protection locked="0"/>
    </xf>
    <xf numFmtId="0" fontId="27" fillId="5" borderId="47" xfId="0" applyFont="1" applyFill="1" applyBorder="1" applyAlignment="1" applyProtection="1">
      <alignment horizontal="right" vertical="center" wrapText="1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25" fillId="5" borderId="23" xfId="0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39" xfId="0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25" fillId="5" borderId="11" xfId="0" applyFont="1" applyFill="1" applyBorder="1" applyAlignment="1" applyProtection="1">
      <alignment horizontal="left" vertical="center" wrapText="1"/>
      <protection locked="0"/>
    </xf>
    <xf numFmtId="0" fontId="25" fillId="0" borderId="29" xfId="0" applyFont="1" applyBorder="1" applyAlignment="1" applyProtection="1">
      <alignment horizontal="left" vertical="center"/>
      <protection locked="0"/>
    </xf>
    <xf numFmtId="0" fontId="25" fillId="5" borderId="16" xfId="0" applyFont="1" applyFill="1" applyBorder="1" applyAlignment="1" applyProtection="1">
      <alignment horizontal="left" vertical="center" wrapText="1"/>
      <protection locked="0"/>
    </xf>
    <xf numFmtId="0" fontId="25" fillId="0" borderId="49" xfId="0" applyFont="1" applyBorder="1" applyAlignment="1" applyProtection="1">
      <alignment horizontal="left" vertical="center"/>
      <protection locked="0"/>
    </xf>
    <xf numFmtId="0" fontId="25" fillId="0" borderId="35" xfId="0" applyFont="1" applyBorder="1" applyAlignment="1" applyProtection="1">
      <alignment horizontal="left" vertical="center"/>
      <protection locked="0"/>
    </xf>
    <xf numFmtId="0" fontId="25" fillId="0" borderId="56" xfId="0" applyFont="1" applyBorder="1" applyAlignment="1" applyProtection="1">
      <alignment horizontal="left" vertical="center"/>
      <protection locked="0"/>
    </xf>
    <xf numFmtId="0" fontId="25" fillId="5" borderId="29" xfId="0" applyFont="1" applyFill="1" applyBorder="1" applyAlignment="1" applyProtection="1">
      <alignment horizontal="left" vertical="center" wrapText="1"/>
      <protection locked="0"/>
    </xf>
    <xf numFmtId="0" fontId="25" fillId="5" borderId="21" xfId="0" applyFont="1" applyFill="1" applyBorder="1" applyAlignment="1" applyProtection="1">
      <alignment horizontal="left" vertical="center" wrapText="1"/>
      <protection locked="0"/>
    </xf>
    <xf numFmtId="0" fontId="25" fillId="5" borderId="10" xfId="0" applyFont="1" applyFill="1" applyBorder="1" applyAlignment="1" applyProtection="1">
      <alignment horizontal="left" vertical="center" wrapText="1"/>
      <protection locked="0"/>
    </xf>
    <xf numFmtId="0" fontId="27" fillId="5" borderId="77" xfId="0" applyFont="1" applyFill="1" applyBorder="1" applyAlignment="1" applyProtection="1">
      <alignment horizontal="right" vertical="center" wrapText="1"/>
      <protection locked="0"/>
    </xf>
    <xf numFmtId="0" fontId="25" fillId="5" borderId="48" xfId="0" applyFont="1" applyFill="1" applyBorder="1" applyAlignment="1" applyProtection="1">
      <alignment horizontal="left" vertical="center" wrapText="1"/>
      <protection locked="0"/>
    </xf>
    <xf numFmtId="0" fontId="25" fillId="5" borderId="76" xfId="0" applyFont="1" applyFill="1" applyBorder="1" applyAlignment="1" applyProtection="1">
      <alignment horizontal="left" vertical="center" wrapText="1"/>
      <protection locked="0"/>
    </xf>
    <xf numFmtId="0" fontId="25" fillId="5" borderId="8" xfId="0" applyFont="1" applyFill="1" applyBorder="1" applyAlignment="1" applyProtection="1">
      <alignment horizontal="left" vertical="center" wrapText="1"/>
      <protection locked="0"/>
    </xf>
    <xf numFmtId="0" fontId="25" fillId="5" borderId="31" xfId="0" applyFont="1" applyFill="1" applyBorder="1" applyAlignment="1" applyProtection="1">
      <alignment horizontal="left" vertical="center" wrapText="1"/>
      <protection locked="0"/>
    </xf>
    <xf numFmtId="0" fontId="27" fillId="7" borderId="35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27" fillId="6" borderId="49" xfId="0" applyFont="1" applyFill="1" applyBorder="1" applyAlignment="1" applyProtection="1">
      <alignment horizontal="left" vertical="center" wrapText="1"/>
      <protection locked="0"/>
    </xf>
    <xf numFmtId="0" fontId="27" fillId="6" borderId="33" xfId="0" applyFont="1" applyFill="1" applyBorder="1" applyAlignment="1" applyProtection="1">
      <alignment horizontal="left" vertical="center" wrapText="1"/>
      <protection locked="0"/>
    </xf>
    <xf numFmtId="0" fontId="27" fillId="6" borderId="54" xfId="0" applyFont="1" applyFill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0" borderId="65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 textRotation="90" wrapText="1"/>
    </xf>
    <xf numFmtId="0" fontId="25" fillId="0" borderId="47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/>
    </xf>
    <xf numFmtId="0" fontId="25" fillId="0" borderId="21" xfId="0" applyFont="1" applyBorder="1" applyAlignment="1">
      <alignment horizontal="center" vertical="center" textRotation="90"/>
    </xf>
    <xf numFmtId="0" fontId="25" fillId="0" borderId="31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textRotation="90" wrapText="1"/>
    </xf>
    <xf numFmtId="164" fontId="25" fillId="0" borderId="23" xfId="0" applyNumberFormat="1" applyFont="1" applyBorder="1" applyAlignment="1">
      <alignment horizontal="center" vertical="center" textRotation="90" wrapText="1"/>
    </xf>
    <xf numFmtId="164" fontId="25" fillId="0" borderId="7" xfId="0" applyNumberFormat="1" applyFont="1" applyBorder="1" applyAlignment="1">
      <alignment horizontal="center" vertical="center" textRotation="90" wrapText="1"/>
    </xf>
    <xf numFmtId="164" fontId="25" fillId="0" borderId="6" xfId="0" applyNumberFormat="1" applyFont="1" applyBorder="1" applyAlignment="1">
      <alignment horizontal="center" vertical="center" textRotation="90" wrapText="1"/>
    </xf>
    <xf numFmtId="0" fontId="25" fillId="0" borderId="1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center" vertical="center" textRotation="90" wrapText="1"/>
    </xf>
    <xf numFmtId="0" fontId="25" fillId="0" borderId="73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31" fillId="0" borderId="73" xfId="0" applyFont="1" applyBorder="1" applyAlignment="1" applyProtection="1">
      <alignment horizontal="center" vertical="center" wrapText="1"/>
      <protection locked="0"/>
    </xf>
    <xf numFmtId="0" fontId="31" fillId="0" borderId="67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7" fillId="8" borderId="62" xfId="0" applyFont="1" applyFill="1" applyBorder="1" applyAlignment="1">
      <alignment horizontal="left" vertical="center" wrapText="1"/>
    </xf>
    <xf numFmtId="0" fontId="27" fillId="8" borderId="63" xfId="0" applyFont="1" applyFill="1" applyBorder="1" applyAlignment="1">
      <alignment horizontal="left" vertical="center" wrapText="1"/>
    </xf>
    <xf numFmtId="0" fontId="27" fillId="8" borderId="64" xfId="0" applyFont="1" applyFill="1" applyBorder="1" applyAlignment="1">
      <alignment horizontal="left" vertical="center" wrapText="1"/>
    </xf>
    <xf numFmtId="0" fontId="27" fillId="5" borderId="39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11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>
      <alignment horizontal="center" vertical="center" textRotation="90" wrapText="1"/>
    </xf>
    <xf numFmtId="0" fontId="25" fillId="0" borderId="19" xfId="0" applyFont="1" applyBorder="1" applyAlignment="1">
      <alignment horizontal="center" vertical="center" textRotation="90" wrapText="1"/>
    </xf>
    <xf numFmtId="0" fontId="25" fillId="0" borderId="32" xfId="0" applyFont="1" applyBorder="1" applyAlignment="1">
      <alignment horizontal="center" vertical="center" textRotation="90" wrapText="1"/>
    </xf>
    <xf numFmtId="0" fontId="27" fillId="5" borderId="16" xfId="0" applyFont="1" applyFill="1" applyBorder="1" applyAlignment="1" applyProtection="1">
      <alignment horizontal="center" vertical="center" wrapText="1"/>
      <protection locked="0"/>
    </xf>
    <xf numFmtId="0" fontId="27" fillId="5" borderId="7" xfId="0" applyFont="1" applyFill="1" applyBorder="1" applyAlignment="1" applyProtection="1">
      <alignment horizontal="center" vertical="center" wrapText="1"/>
      <protection locked="0"/>
    </xf>
    <xf numFmtId="0" fontId="27" fillId="6" borderId="38" xfId="0" applyFont="1" applyFill="1" applyBorder="1" applyAlignment="1" applyProtection="1">
      <alignment horizontal="left" vertical="center" wrapText="1"/>
      <protection locked="0"/>
    </xf>
    <xf numFmtId="0" fontId="27" fillId="7" borderId="38" xfId="0" applyFont="1" applyFill="1" applyBorder="1" applyAlignment="1" applyProtection="1">
      <alignment horizontal="left" vertical="center" wrapText="1"/>
      <protection locked="0"/>
    </xf>
    <xf numFmtId="0" fontId="27" fillId="7" borderId="46" xfId="0" applyFont="1" applyFill="1" applyBorder="1" applyAlignment="1" applyProtection="1">
      <alignment horizontal="left" vertical="center" wrapText="1"/>
      <protection locked="0"/>
    </xf>
    <xf numFmtId="0" fontId="27" fillId="7" borderId="55" xfId="0" applyFont="1" applyFill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0" fontId="27" fillId="6" borderId="58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8" fillId="0" borderId="1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3" fillId="0" borderId="13" xfId="0" applyFont="1" applyBorder="1" applyAlignment="1">
      <alignment horizontal="center"/>
    </xf>
  </cellXfs>
  <cellStyles count="110">
    <cellStyle name="1 antraštė" xfId="1" xr:uid="{00000000-0005-0000-0000-000000000000}"/>
    <cellStyle name="2 antraštė" xfId="2" xr:uid="{00000000-0005-0000-0000-000001000000}"/>
    <cellStyle name="3 antraštė" xfId="3" xr:uid="{00000000-0005-0000-0000-000002000000}"/>
    <cellStyle name="4 antraštė" xfId="4" xr:uid="{00000000-0005-0000-0000-000003000000}"/>
    <cellStyle name="Aiškinamasis tekstas" xfId="5" xr:uid="{00000000-0005-0000-0000-000004000000}"/>
    <cellStyle name="Geras" xfId="6" xr:uid="{00000000-0005-0000-0000-000005000000}"/>
    <cellStyle name="Įprastas" xfId="0" builtinId="0"/>
    <cellStyle name="Įspėjimo tekstas" xfId="8" xr:uid="{00000000-0005-0000-0000-000006000000}"/>
    <cellStyle name="Išvestis" xfId="7" xr:uid="{00000000-0005-0000-0000-000007000000}"/>
    <cellStyle name="Normal 2" xfId="9" xr:uid="{00000000-0005-0000-0000-000009000000}"/>
    <cellStyle name="Normal 3" xfId="10" xr:uid="{00000000-0005-0000-0000-00000A000000}"/>
    <cellStyle name="Normal 3 2" xfId="15" xr:uid="{00000000-0005-0000-0000-00000B000000}"/>
    <cellStyle name="Normal 3 2 2" xfId="19" xr:uid="{00000000-0005-0000-0000-00000C000000}"/>
    <cellStyle name="Normal 3 2 2 2" xfId="25" xr:uid="{00000000-0005-0000-0000-00000D000000}"/>
    <cellStyle name="Normal 3 2 2 2 2" xfId="37" xr:uid="{13CA91AA-281E-46A7-894F-60B71B6CF69B}"/>
    <cellStyle name="Normal 3 2 2 2 2 2" xfId="61" xr:uid="{C23E336E-39A3-48D9-B99A-3D038AB4410B}"/>
    <cellStyle name="Normal 3 2 2 2 2 2 2" xfId="109" xr:uid="{D577B5E3-0330-45B0-97F2-F0CB310E8A83}"/>
    <cellStyle name="Normal 3 2 2 2 2 3" xfId="85" xr:uid="{A268FAA4-E119-43E4-8085-686F18BB738D}"/>
    <cellStyle name="Normal 3 2 2 2 3" xfId="49" xr:uid="{90767A8E-337A-4D39-9622-DBCA31939AB9}"/>
    <cellStyle name="Normal 3 2 2 2 3 2" xfId="97" xr:uid="{6CD52866-7E01-4E3D-B17D-88D10A43AA8F}"/>
    <cellStyle name="Normal 3 2 2 2 4" xfId="73" xr:uid="{8D841C9F-391B-4393-818C-8892CDEBD95C}"/>
    <cellStyle name="Normal 3 2 2 3" xfId="31" xr:uid="{19F4BB71-CE62-4D4F-9D0B-0EAA663BE3AD}"/>
    <cellStyle name="Normal 3 2 2 3 2" xfId="55" xr:uid="{27C3740C-09FE-4044-B877-F2BFF006E975}"/>
    <cellStyle name="Normal 3 2 2 3 2 2" xfId="103" xr:uid="{A674B185-73E6-418A-A5B7-D3F29EBBBE5B}"/>
    <cellStyle name="Normal 3 2 2 3 3" xfId="79" xr:uid="{1FDD5F1D-1916-405A-8350-F4C70E2E9B8E}"/>
    <cellStyle name="Normal 3 2 2 4" xfId="43" xr:uid="{C3C7E016-D44E-4BDF-932F-33F216CCF6C6}"/>
    <cellStyle name="Normal 3 2 2 4 2" xfId="91" xr:uid="{06A80AAC-48B4-4A40-A120-5335466490BA}"/>
    <cellStyle name="Normal 3 2 2 5" xfId="67" xr:uid="{987D1730-BD0E-4913-8CDA-796FB8850925}"/>
    <cellStyle name="Normal 3 2 3" xfId="17" xr:uid="{00000000-0005-0000-0000-00000E000000}"/>
    <cellStyle name="Normal 3 2 3 2" xfId="23" xr:uid="{00000000-0005-0000-0000-00000F000000}"/>
    <cellStyle name="Normal 3 2 3 2 2" xfId="35" xr:uid="{69749EB8-22C6-43C4-9445-0C8D990BFCD3}"/>
    <cellStyle name="Normal 3 2 3 2 2 2" xfId="59" xr:uid="{8F882BDD-9301-4648-B26C-401982187A2E}"/>
    <cellStyle name="Normal 3 2 3 2 2 2 2" xfId="107" xr:uid="{2108EE8A-0542-426E-ABCA-A924D0550684}"/>
    <cellStyle name="Normal 3 2 3 2 2 3" xfId="83" xr:uid="{3F9EB16F-C9E8-4071-9C98-677D0DA74B13}"/>
    <cellStyle name="Normal 3 2 3 2 3" xfId="47" xr:uid="{2607FD73-1477-42A4-928A-35DBD301E09B}"/>
    <cellStyle name="Normal 3 2 3 2 3 2" xfId="95" xr:uid="{ADD77B00-2D1D-4B86-BE0F-D1A173EE5758}"/>
    <cellStyle name="Normal 3 2 3 2 4" xfId="71" xr:uid="{666E8C0B-4ED1-41A7-81C2-7C9FE409785C}"/>
    <cellStyle name="Normal 3 2 3 3" xfId="29" xr:uid="{92BCAF20-AE70-42B7-B8CC-8C6743818863}"/>
    <cellStyle name="Normal 3 2 3 3 2" xfId="53" xr:uid="{3A59CEAC-52D0-45AF-A1F0-1C6184807034}"/>
    <cellStyle name="Normal 3 2 3 3 2 2" xfId="101" xr:uid="{F983BCA8-2BC3-422F-85F2-C4DB0EF857D3}"/>
    <cellStyle name="Normal 3 2 3 3 3" xfId="77" xr:uid="{DEF9B3FA-6B3A-4527-B018-53AA07B36CDF}"/>
    <cellStyle name="Normal 3 2 3 4" xfId="41" xr:uid="{68D0990B-CB15-4068-A6FA-C02E6A0F3E75}"/>
    <cellStyle name="Normal 3 2 3 4 2" xfId="89" xr:uid="{2B432D61-5DDB-4C74-8DE6-62CA097666CE}"/>
    <cellStyle name="Normal 3 2 3 5" xfId="65" xr:uid="{0685080B-2F16-45D1-8523-DFEA380CDA84}"/>
    <cellStyle name="Normal 3 2 4" xfId="21" xr:uid="{00000000-0005-0000-0000-000010000000}"/>
    <cellStyle name="Normal 3 2 4 2" xfId="33" xr:uid="{9DB75E29-FB9E-4849-85EB-B724EDE8F35B}"/>
    <cellStyle name="Normal 3 2 4 2 2" xfId="57" xr:uid="{AFFB89DC-8A80-4C43-9026-D88C42EE55FF}"/>
    <cellStyle name="Normal 3 2 4 2 2 2" xfId="105" xr:uid="{2B409131-DA70-4A64-A7FA-D56451582B12}"/>
    <cellStyle name="Normal 3 2 4 2 3" xfId="81" xr:uid="{3C0B3667-5F7D-4719-93E2-3856E5402F00}"/>
    <cellStyle name="Normal 3 2 4 3" xfId="45" xr:uid="{13233420-D1C3-4B29-AD01-85D90E560AAA}"/>
    <cellStyle name="Normal 3 2 4 3 2" xfId="93" xr:uid="{59A99425-8981-4C30-853E-52933F75585F}"/>
    <cellStyle name="Normal 3 2 4 4" xfId="69" xr:uid="{CB335ADC-0D71-41C1-90C2-7154DB31F759}"/>
    <cellStyle name="Normal 3 2 5" xfId="27" xr:uid="{816775FE-FEE0-40A9-A916-10785EB16A13}"/>
    <cellStyle name="Normal 3 2 5 2" xfId="51" xr:uid="{3767AA72-3A2F-4104-A917-DE83D5C32C99}"/>
    <cellStyle name="Normal 3 2 5 2 2" xfId="99" xr:uid="{1324A978-E044-4F01-8723-01AF5DA4E8E2}"/>
    <cellStyle name="Normal 3 2 5 3" xfId="75" xr:uid="{931EADD5-EF58-431E-A492-CBEEB902B749}"/>
    <cellStyle name="Normal 3 2 6" xfId="39" xr:uid="{A8A18754-D526-4262-B3B4-CC3BBBCAD26F}"/>
    <cellStyle name="Normal 3 2 6 2" xfId="87" xr:uid="{980D980F-B00C-4922-AD96-7B30B98531CE}"/>
    <cellStyle name="Normal 3 2 7" xfId="63" xr:uid="{5C04B612-31DD-4EBC-8DFE-176704DA958D}"/>
    <cellStyle name="Normal 3 3" xfId="18" xr:uid="{00000000-0005-0000-0000-000011000000}"/>
    <cellStyle name="Normal 3 3 2" xfId="24" xr:uid="{00000000-0005-0000-0000-000012000000}"/>
    <cellStyle name="Normal 3 3 2 2" xfId="36" xr:uid="{F907911C-F5DB-449A-BAC6-ACA292A99C4D}"/>
    <cellStyle name="Normal 3 3 2 2 2" xfId="60" xr:uid="{0044C544-4CA7-4623-A272-6C45DF744D98}"/>
    <cellStyle name="Normal 3 3 2 2 2 2" xfId="108" xr:uid="{74E775B2-D9CB-4CBB-AF90-7EA874B65E77}"/>
    <cellStyle name="Normal 3 3 2 2 3" xfId="84" xr:uid="{1DD20BFC-F457-466E-ADA0-BC9409595F05}"/>
    <cellStyle name="Normal 3 3 2 3" xfId="48" xr:uid="{FE9760ED-5AA2-4C55-90E7-D1F5A79262E9}"/>
    <cellStyle name="Normal 3 3 2 3 2" xfId="96" xr:uid="{C7D3B8AD-7818-4AA3-A06B-43BAAAEB7A9D}"/>
    <cellStyle name="Normal 3 3 2 4" xfId="72" xr:uid="{BB8C2CD8-0907-4F5F-A074-BA2C68D39292}"/>
    <cellStyle name="Normal 3 3 3" xfId="30" xr:uid="{51DBE8FF-3FAD-459C-BEFE-022AF1770C26}"/>
    <cellStyle name="Normal 3 3 3 2" xfId="54" xr:uid="{18C4A022-A6F2-4674-A845-8F344B3ECF56}"/>
    <cellStyle name="Normal 3 3 3 2 2" xfId="102" xr:uid="{A2611F59-2E39-4C9D-8B7D-2B77CA4CE662}"/>
    <cellStyle name="Normal 3 3 3 3" xfId="78" xr:uid="{E0F6E6E4-966F-420A-A7E5-B3A582297505}"/>
    <cellStyle name="Normal 3 3 4" xfId="42" xr:uid="{D21F94D3-75B9-4B0C-ACE7-B861931338CF}"/>
    <cellStyle name="Normal 3 3 4 2" xfId="90" xr:uid="{8C89D65A-70DB-49B7-B86F-16E44253EFF3}"/>
    <cellStyle name="Normal 3 3 5" xfId="66" xr:uid="{B897C6A4-0DDE-4E49-B8C2-6B5BEA346252}"/>
    <cellStyle name="Normal 3 4" xfId="16" xr:uid="{00000000-0005-0000-0000-000013000000}"/>
    <cellStyle name="Normal 3 4 2" xfId="22" xr:uid="{00000000-0005-0000-0000-000014000000}"/>
    <cellStyle name="Normal 3 4 2 2" xfId="34" xr:uid="{6F2D4357-C3F2-4807-AF29-CDC3644B1211}"/>
    <cellStyle name="Normal 3 4 2 2 2" xfId="58" xr:uid="{17367B90-A83B-4EC1-BA12-FAE0CA8C982D}"/>
    <cellStyle name="Normal 3 4 2 2 2 2" xfId="106" xr:uid="{1359975F-1242-4842-B53B-77C71025188E}"/>
    <cellStyle name="Normal 3 4 2 2 3" xfId="82" xr:uid="{2C8FEA90-7390-44D4-AC98-1FE653A1342E}"/>
    <cellStyle name="Normal 3 4 2 3" xfId="46" xr:uid="{76E39F7B-8034-4D28-9A76-F26DBD8A71E5}"/>
    <cellStyle name="Normal 3 4 2 3 2" xfId="94" xr:uid="{BD849477-304C-4D2D-B5FD-52000EA37871}"/>
    <cellStyle name="Normal 3 4 2 4" xfId="70" xr:uid="{7F90AC55-D943-4D34-8CB5-F925BEE17453}"/>
    <cellStyle name="Normal 3 4 3" xfId="28" xr:uid="{38E27394-47ED-42B7-84D0-46C6E4857748}"/>
    <cellStyle name="Normal 3 4 3 2" xfId="52" xr:uid="{7A6116FF-3FAB-4AAE-A640-997ABCC1AD3C}"/>
    <cellStyle name="Normal 3 4 3 2 2" xfId="100" xr:uid="{C1C1081B-0F02-4F27-A313-554629087F6C}"/>
    <cellStyle name="Normal 3 4 3 3" xfId="76" xr:uid="{CCF7C1BF-5923-4597-B336-293E72669E23}"/>
    <cellStyle name="Normal 3 4 4" xfId="40" xr:uid="{491170A3-C2D9-495B-B983-A2F2CCCA884A}"/>
    <cellStyle name="Normal 3 4 4 2" xfId="88" xr:uid="{9277A07F-7EC8-4BC0-B50E-6173B09461A1}"/>
    <cellStyle name="Normal 3 4 5" xfId="64" xr:uid="{BB579CF0-4510-4582-B018-29615BF12864}"/>
    <cellStyle name="Normal 3 5" xfId="20" xr:uid="{00000000-0005-0000-0000-000015000000}"/>
    <cellStyle name="Normal 3 5 2" xfId="32" xr:uid="{C9A4E4CD-213D-4A46-B403-16F104C0C91A}"/>
    <cellStyle name="Normal 3 5 2 2" xfId="56" xr:uid="{60C27C95-2ED2-4915-962E-026C95FE98EC}"/>
    <cellStyle name="Normal 3 5 2 2 2" xfId="104" xr:uid="{8CA50863-3DA3-4D36-9A9E-20B0E4ED7E7B}"/>
    <cellStyle name="Normal 3 5 2 3" xfId="80" xr:uid="{BB44901B-2D34-4041-8CEE-BDF315A07D0E}"/>
    <cellStyle name="Normal 3 5 3" xfId="44" xr:uid="{4B85B8E5-4187-4284-8A25-ADE727A5A327}"/>
    <cellStyle name="Normal 3 5 3 2" xfId="92" xr:uid="{568F8BFE-EEB2-49AC-BBE4-D5DF74B6ADE4}"/>
    <cellStyle name="Normal 3 5 4" xfId="68" xr:uid="{F0B6A340-348C-4B45-9AD2-AF201A4D40A2}"/>
    <cellStyle name="Normal 3 6" xfId="26" xr:uid="{290A0622-E2D8-4569-AC57-C52B3579BB72}"/>
    <cellStyle name="Normal 3 6 2" xfId="50" xr:uid="{3C7AEEEA-9B46-4096-B867-CE214081A3DF}"/>
    <cellStyle name="Normal 3 6 2 2" xfId="98" xr:uid="{EE47D425-41FB-4F69-A3C8-D0C1B53353F0}"/>
    <cellStyle name="Normal 3 6 3" xfId="74" xr:uid="{D87AF281-8FD5-4C47-8199-4CD755738C32}"/>
    <cellStyle name="Normal 3 7" xfId="38" xr:uid="{4C6F0DB1-5F37-48C8-A1CF-0B3A8CD12647}"/>
    <cellStyle name="Normal 3 7 2" xfId="86" xr:uid="{8B3CBD6C-ADDE-4EC5-B339-E13360437139}"/>
    <cellStyle name="Normal 3 8" xfId="62" xr:uid="{84A5F2D4-57CC-44A8-9987-C371F8E0320B}"/>
    <cellStyle name="Normal_Sheet1" xfId="11" xr:uid="{00000000-0005-0000-0000-000016000000}"/>
    <cellStyle name="Pavadinimas" xfId="12" xr:uid="{00000000-0005-0000-0000-000017000000}"/>
    <cellStyle name="Percent 2" xfId="13" xr:uid="{00000000-0005-0000-0000-000018000000}"/>
    <cellStyle name="Suma" xfId="14" xr:uid="{00000000-0005-0000-0000-000019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  <color rgb="FFFFC000"/>
      <color rgb="FFD7FBC9"/>
      <color rgb="FFFFFF99"/>
      <color rgb="FFC8F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zoomScale="110" zoomScaleNormal="110" zoomScaleSheetLayoutView="100" workbookViewId="0">
      <selection activeCell="A2" sqref="A2:D2"/>
    </sheetView>
  </sheetViews>
  <sheetFormatPr defaultColWidth="9.140625" defaultRowHeight="12.75" x14ac:dyDescent="0.2"/>
  <cols>
    <col min="1" max="1" width="55.7109375" style="1" customWidth="1"/>
    <col min="2" max="4" width="13.7109375" style="1" customWidth="1"/>
    <col min="5" max="16384" width="9.140625" style="1"/>
  </cols>
  <sheetData>
    <row r="1" spans="1:4" ht="12.95" customHeight="1" x14ac:dyDescent="0.2"/>
    <row r="2" spans="1:4" ht="12.95" customHeight="1" x14ac:dyDescent="0.2">
      <c r="A2" s="248" t="s">
        <v>165</v>
      </c>
      <c r="B2" s="249"/>
      <c r="C2" s="249"/>
      <c r="D2" s="249"/>
    </row>
    <row r="3" spans="1:4" ht="12.95" customHeight="1" x14ac:dyDescent="0.2">
      <c r="A3" s="249" t="s">
        <v>15</v>
      </c>
      <c r="B3" s="249"/>
      <c r="C3" s="249"/>
      <c r="D3" s="249"/>
    </row>
    <row r="4" spans="1:4" ht="12.95" customHeight="1" x14ac:dyDescent="0.2"/>
    <row r="5" spans="1:4" ht="12.95" customHeight="1" thickBot="1" x14ac:dyDescent="0.25">
      <c r="A5" s="250" t="s">
        <v>25</v>
      </c>
      <c r="B5" s="250"/>
      <c r="C5" s="250"/>
      <c r="D5" s="250"/>
    </row>
    <row r="6" spans="1:4" ht="12.95" customHeight="1" x14ac:dyDescent="0.2">
      <c r="A6" s="251" t="s">
        <v>16</v>
      </c>
      <c r="B6" s="254" t="s">
        <v>31</v>
      </c>
      <c r="C6" s="254" t="s">
        <v>29</v>
      </c>
      <c r="D6" s="257" t="s">
        <v>32</v>
      </c>
    </row>
    <row r="7" spans="1:4" ht="12.95" customHeight="1" x14ac:dyDescent="0.2">
      <c r="A7" s="252"/>
      <c r="B7" s="255"/>
      <c r="C7" s="255"/>
      <c r="D7" s="258"/>
    </row>
    <row r="8" spans="1:4" ht="12.95" customHeight="1" x14ac:dyDescent="0.2">
      <c r="A8" s="252"/>
      <c r="B8" s="255"/>
      <c r="C8" s="255"/>
      <c r="D8" s="258"/>
    </row>
    <row r="9" spans="1:4" ht="12.95" customHeight="1" thickBot="1" x14ac:dyDescent="0.25">
      <c r="A9" s="253"/>
      <c r="B9" s="256"/>
      <c r="C9" s="256"/>
      <c r="D9" s="259"/>
    </row>
    <row r="10" spans="1:4" ht="14.25" customHeight="1" thickBot="1" x14ac:dyDescent="0.25">
      <c r="A10" s="31" t="s">
        <v>17</v>
      </c>
      <c r="B10" s="32">
        <f>'1 lentele'!G144</f>
        <v>747.7</v>
      </c>
      <c r="C10" s="32">
        <f>'1 lentele'!K144</f>
        <v>3417</v>
      </c>
      <c r="D10" s="33">
        <f>'1 lentele'!O144</f>
        <v>12778</v>
      </c>
    </row>
    <row r="11" spans="1:4" ht="14.25" customHeight="1" thickBot="1" x14ac:dyDescent="0.25">
      <c r="A11" s="34" t="s">
        <v>18</v>
      </c>
      <c r="B11" s="35"/>
      <c r="C11" s="35"/>
      <c r="D11" s="36"/>
    </row>
    <row r="12" spans="1:4" ht="14.25" customHeight="1" thickBot="1" x14ac:dyDescent="0.25">
      <c r="A12" s="37" t="s">
        <v>19</v>
      </c>
      <c r="B12" s="38">
        <f>'1 lentele'!I144</f>
        <v>0</v>
      </c>
      <c r="C12" s="38">
        <f>'1 lentele'!M144</f>
        <v>0</v>
      </c>
      <c r="D12" s="39">
        <f>'1 lentele'!Q144</f>
        <v>0</v>
      </c>
    </row>
    <row r="13" spans="1:4" ht="14.25" customHeight="1" thickBot="1" x14ac:dyDescent="0.25">
      <c r="A13" s="34" t="s">
        <v>20</v>
      </c>
      <c r="B13" s="35"/>
      <c r="C13" s="35"/>
      <c r="D13" s="36"/>
    </row>
    <row r="14" spans="1:4" ht="14.25" customHeight="1" thickBot="1" x14ac:dyDescent="0.25">
      <c r="A14" s="40" t="s">
        <v>21</v>
      </c>
      <c r="B14" s="32">
        <f>B15+B16+B17+B18</f>
        <v>747.7</v>
      </c>
      <c r="C14" s="32">
        <f t="shared" ref="C14:D14" si="0">C15+C16+C17+C18</f>
        <v>3417</v>
      </c>
      <c r="D14" s="33">
        <f t="shared" si="0"/>
        <v>12778</v>
      </c>
    </row>
    <row r="15" spans="1:4" ht="14.25" customHeight="1" x14ac:dyDescent="0.2">
      <c r="A15" s="41" t="s">
        <v>161</v>
      </c>
      <c r="B15" s="43">
        <f>'1 lentele'!G145</f>
        <v>418</v>
      </c>
      <c r="C15" s="43">
        <f>'1 lentele'!K145</f>
        <v>655</v>
      </c>
      <c r="D15" s="44">
        <f>'1 lentele'!O145</f>
        <v>468</v>
      </c>
    </row>
    <row r="16" spans="1:4" ht="14.25" customHeight="1" x14ac:dyDescent="0.2">
      <c r="A16" s="42" t="s">
        <v>162</v>
      </c>
      <c r="B16" s="43">
        <f>'1 lentele'!G146</f>
        <v>192.7</v>
      </c>
      <c r="C16" s="43">
        <f>'1 lentele'!K146</f>
        <v>2452</v>
      </c>
      <c r="D16" s="44">
        <f>'1 lentele'!O146</f>
        <v>9770</v>
      </c>
    </row>
    <row r="17" spans="1:4" ht="14.25" customHeight="1" x14ac:dyDescent="0.2">
      <c r="A17" s="45" t="s">
        <v>163</v>
      </c>
      <c r="B17" s="43">
        <f>'1 lentele'!G147</f>
        <v>87</v>
      </c>
      <c r="C17" s="43">
        <f>'1 lentele'!K147</f>
        <v>240</v>
      </c>
      <c r="D17" s="44">
        <f>'1 lentele'!O147</f>
        <v>2470</v>
      </c>
    </row>
    <row r="18" spans="1:4" ht="14.25" customHeight="1" thickBot="1" x14ac:dyDescent="0.25">
      <c r="A18" s="209" t="s">
        <v>164</v>
      </c>
      <c r="B18" s="50">
        <f>'1 lentele'!G148</f>
        <v>50</v>
      </c>
      <c r="C18" s="50">
        <f>'1 lentele'!K148</f>
        <v>70</v>
      </c>
      <c r="D18" s="51">
        <f>'1 lentele'!O148</f>
        <v>70</v>
      </c>
    </row>
    <row r="20" spans="1:4" x14ac:dyDescent="0.2">
      <c r="B20" s="2"/>
      <c r="C20" s="2"/>
      <c r="D20" s="2"/>
    </row>
    <row r="25" spans="1:4" x14ac:dyDescent="0.2">
      <c r="B25" s="2"/>
      <c r="C25" s="2"/>
      <c r="D25" s="2"/>
    </row>
  </sheetData>
  <mergeCells count="7">
    <mergeCell ref="A2:D2"/>
    <mergeCell ref="A3:D3"/>
    <mergeCell ref="A5:D5"/>
    <mergeCell ref="A6:A9"/>
    <mergeCell ref="B6:B9"/>
    <mergeCell ref="C6:C9"/>
    <mergeCell ref="D6:D9"/>
  </mergeCells>
  <printOptions horizontalCentered="1"/>
  <pageMargins left="0.59055118110236227" right="0.39370078740157483" top="0.78740157480314965" bottom="0.78740157480314965" header="0.27559055118110237" footer="0.19685039370078741"/>
  <pageSetup paperSize="9" scale="97" firstPageNumber="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337"/>
  <sheetViews>
    <sheetView showZeros="0" view="pageBreakPreview" zoomScale="90" zoomScaleNormal="120" zoomScaleSheetLayoutView="90" workbookViewId="0">
      <selection activeCell="S153" sqref="S153"/>
    </sheetView>
  </sheetViews>
  <sheetFormatPr defaultColWidth="9.140625" defaultRowHeight="12.75" x14ac:dyDescent="0.2"/>
  <cols>
    <col min="1" max="2" width="4.7109375" style="55" customWidth="1"/>
    <col min="3" max="3" width="6.5703125" style="55" customWidth="1"/>
    <col min="4" max="4" width="35.140625" style="57" customWidth="1"/>
    <col min="5" max="5" width="7.7109375" style="64" customWidth="1"/>
    <col min="6" max="6" width="9" style="22" customWidth="1"/>
    <col min="7" max="7" width="9.7109375" style="54" customWidth="1"/>
    <col min="8" max="8" width="5.7109375" style="54" customWidth="1"/>
    <col min="9" max="9" width="8.7109375" style="54" customWidth="1"/>
    <col min="10" max="10" width="5.7109375" style="54" customWidth="1"/>
    <col min="11" max="11" width="9.7109375" style="54" customWidth="1"/>
    <col min="12" max="12" width="5.7109375" style="54" customWidth="1"/>
    <col min="13" max="13" width="8.7109375" style="54" customWidth="1"/>
    <col min="14" max="14" width="5.7109375" style="54" customWidth="1"/>
    <col min="15" max="15" width="9.7109375" style="54" customWidth="1"/>
    <col min="16" max="16" width="5.7109375" style="54" customWidth="1"/>
    <col min="17" max="17" width="8.7109375" style="54" customWidth="1"/>
    <col min="18" max="18" width="5.7109375" style="54" customWidth="1"/>
    <col min="19" max="19" width="13.28515625" style="57" customWidth="1"/>
    <col min="20" max="21" width="9.140625" style="54"/>
    <col min="22" max="22" width="8.28515625" style="54" customWidth="1"/>
    <col min="23" max="218" width="9.140625" style="54"/>
    <col min="219" max="219" width="10.7109375" style="54" customWidth="1"/>
    <col min="220" max="16384" width="9.140625" style="54"/>
  </cols>
  <sheetData>
    <row r="1" spans="1:251" ht="12.95" customHeight="1" x14ac:dyDescent="0.2">
      <c r="E1" s="56"/>
      <c r="S1" s="53" t="s">
        <v>14</v>
      </c>
    </row>
    <row r="2" spans="1:251" ht="12.95" customHeight="1" x14ac:dyDescent="0.2">
      <c r="E2" s="56"/>
    </row>
    <row r="3" spans="1:251" ht="12.95" customHeight="1" x14ac:dyDescent="0.2">
      <c r="A3" s="331" t="s">
        <v>166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251" ht="12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51" ht="12.95" customHeight="1" thickBot="1" x14ac:dyDescent="0.25">
      <c r="A5" s="291" t="s">
        <v>25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251" ht="20.100000000000001" customHeight="1" x14ac:dyDescent="0.2">
      <c r="A6" s="338" t="s">
        <v>147</v>
      </c>
      <c r="B6" s="341" t="s">
        <v>0</v>
      </c>
      <c r="C6" s="338" t="s">
        <v>1</v>
      </c>
      <c r="D6" s="335" t="s">
        <v>8</v>
      </c>
      <c r="E6" s="351" t="s">
        <v>9</v>
      </c>
      <c r="F6" s="372" t="s">
        <v>2</v>
      </c>
      <c r="G6" s="363" t="s">
        <v>31</v>
      </c>
      <c r="H6" s="364"/>
      <c r="I6" s="364"/>
      <c r="J6" s="365"/>
      <c r="K6" s="363" t="s">
        <v>29</v>
      </c>
      <c r="L6" s="364"/>
      <c r="M6" s="364"/>
      <c r="N6" s="365"/>
      <c r="O6" s="363" t="s">
        <v>32</v>
      </c>
      <c r="P6" s="364"/>
      <c r="Q6" s="364"/>
      <c r="R6" s="364"/>
      <c r="S6" s="357" t="s">
        <v>138</v>
      </c>
    </row>
    <row r="7" spans="1:251" ht="17.100000000000001" customHeight="1" x14ac:dyDescent="0.2">
      <c r="A7" s="339"/>
      <c r="B7" s="342"/>
      <c r="C7" s="339"/>
      <c r="D7" s="336"/>
      <c r="E7" s="352"/>
      <c r="F7" s="373"/>
      <c r="G7" s="344" t="s">
        <v>4</v>
      </c>
      <c r="H7" s="347" t="s">
        <v>7</v>
      </c>
      <c r="I7" s="348"/>
      <c r="J7" s="349"/>
      <c r="K7" s="344" t="s">
        <v>4</v>
      </c>
      <c r="L7" s="347" t="s">
        <v>7</v>
      </c>
      <c r="M7" s="348"/>
      <c r="N7" s="349"/>
      <c r="O7" s="344" t="s">
        <v>4</v>
      </c>
      <c r="P7" s="347" t="s">
        <v>7</v>
      </c>
      <c r="Q7" s="348"/>
      <c r="R7" s="348"/>
      <c r="S7" s="358"/>
    </row>
    <row r="8" spans="1:251" ht="17.100000000000001" customHeight="1" x14ac:dyDescent="0.2">
      <c r="A8" s="339"/>
      <c r="B8" s="342"/>
      <c r="C8" s="339"/>
      <c r="D8" s="336"/>
      <c r="E8" s="352"/>
      <c r="F8" s="373"/>
      <c r="G8" s="345"/>
      <c r="H8" s="347" t="s">
        <v>3</v>
      </c>
      <c r="I8" s="354"/>
      <c r="J8" s="355" t="s">
        <v>5</v>
      </c>
      <c r="K8" s="345"/>
      <c r="L8" s="347" t="s">
        <v>3</v>
      </c>
      <c r="M8" s="354"/>
      <c r="N8" s="355" t="s">
        <v>5</v>
      </c>
      <c r="O8" s="345"/>
      <c r="P8" s="347" t="s">
        <v>3</v>
      </c>
      <c r="Q8" s="354"/>
      <c r="R8" s="343" t="s">
        <v>5</v>
      </c>
      <c r="S8" s="358"/>
    </row>
    <row r="9" spans="1:251" ht="60" customHeight="1" thickBot="1" x14ac:dyDescent="0.25">
      <c r="A9" s="340"/>
      <c r="B9" s="343"/>
      <c r="C9" s="346"/>
      <c r="D9" s="337"/>
      <c r="E9" s="353"/>
      <c r="F9" s="374"/>
      <c r="G9" s="345"/>
      <c r="H9" s="26" t="s">
        <v>4</v>
      </c>
      <c r="I9" s="27" t="s">
        <v>6</v>
      </c>
      <c r="J9" s="356"/>
      <c r="K9" s="345"/>
      <c r="L9" s="26" t="s">
        <v>4</v>
      </c>
      <c r="M9" s="27" t="s">
        <v>6</v>
      </c>
      <c r="N9" s="356"/>
      <c r="O9" s="345"/>
      <c r="P9" s="26" t="s">
        <v>4</v>
      </c>
      <c r="Q9" s="27" t="s">
        <v>6</v>
      </c>
      <c r="R9" s="350"/>
      <c r="S9" s="359"/>
    </row>
    <row r="10" spans="1:251" ht="17.100000000000001" customHeight="1" thickBot="1" x14ac:dyDescent="0.25">
      <c r="A10" s="366" t="s">
        <v>149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8"/>
    </row>
    <row r="11" spans="1:251" ht="17.100000000000001" customHeight="1" thickBot="1" x14ac:dyDescent="0.25">
      <c r="A11" s="332" t="s">
        <v>148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4"/>
    </row>
    <row r="12" spans="1:251" s="58" customFormat="1" ht="17.100000000000001" customHeight="1" thickBot="1" x14ac:dyDescent="0.25">
      <c r="A12" s="30"/>
      <c r="B12" s="276" t="s">
        <v>34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8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</row>
    <row r="13" spans="1:251" ht="15" customHeight="1" x14ac:dyDescent="0.2">
      <c r="A13" s="30"/>
      <c r="B13" s="330"/>
      <c r="C13" s="296" t="s">
        <v>35</v>
      </c>
      <c r="D13" s="298" t="s">
        <v>36</v>
      </c>
      <c r="E13" s="369" t="s">
        <v>37</v>
      </c>
      <c r="F13" s="76" t="s">
        <v>12</v>
      </c>
      <c r="G13" s="88"/>
      <c r="H13" s="89"/>
      <c r="I13" s="89"/>
      <c r="J13" s="90"/>
      <c r="K13" s="88">
        <v>40</v>
      </c>
      <c r="L13" s="153"/>
      <c r="M13" s="153"/>
      <c r="N13" s="154"/>
      <c r="O13" s="155"/>
      <c r="P13" s="153"/>
      <c r="Q13" s="153"/>
      <c r="R13" s="154"/>
      <c r="S13" s="77"/>
    </row>
    <row r="14" spans="1:251" s="59" customFormat="1" ht="15" customHeight="1" x14ac:dyDescent="0.2">
      <c r="A14" s="30"/>
      <c r="B14" s="330"/>
      <c r="C14" s="297"/>
      <c r="D14" s="299"/>
      <c r="E14" s="370"/>
      <c r="F14" s="25" t="s">
        <v>13</v>
      </c>
      <c r="G14" s="98"/>
      <c r="H14" s="99"/>
      <c r="I14" s="99"/>
      <c r="J14" s="100"/>
      <c r="K14" s="98">
        <v>110</v>
      </c>
      <c r="L14" s="156"/>
      <c r="M14" s="156"/>
      <c r="N14" s="157"/>
      <c r="O14" s="158"/>
      <c r="P14" s="156"/>
      <c r="Q14" s="156"/>
      <c r="R14" s="157"/>
      <c r="S14" s="73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</row>
    <row r="15" spans="1:251" s="59" customFormat="1" ht="15" customHeight="1" x14ac:dyDescent="0.2">
      <c r="A15" s="30"/>
      <c r="B15" s="330"/>
      <c r="C15" s="297"/>
      <c r="D15" s="299"/>
      <c r="E15" s="371"/>
      <c r="F15" s="25" t="s">
        <v>146</v>
      </c>
      <c r="G15" s="159"/>
      <c r="H15" s="65"/>
      <c r="I15" s="65"/>
      <c r="J15" s="160"/>
      <c r="K15" s="159"/>
      <c r="L15" s="65"/>
      <c r="M15" s="65"/>
      <c r="N15" s="160"/>
      <c r="O15" s="159"/>
      <c r="P15" s="65"/>
      <c r="Q15" s="65"/>
      <c r="R15" s="160"/>
      <c r="S15" s="73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</row>
    <row r="16" spans="1:251" s="59" customFormat="1" ht="15" customHeight="1" x14ac:dyDescent="0.2">
      <c r="A16" s="30"/>
      <c r="B16" s="330"/>
      <c r="C16" s="315"/>
      <c r="D16" s="316"/>
      <c r="E16" s="262" t="s">
        <v>155</v>
      </c>
      <c r="F16" s="263"/>
      <c r="G16" s="104">
        <f>G13+G14+G15</f>
        <v>0</v>
      </c>
      <c r="H16" s="105">
        <f t="shared" ref="H16:R16" si="0">H13+H14+H15</f>
        <v>0</v>
      </c>
      <c r="I16" s="105">
        <f t="shared" si="0"/>
        <v>0</v>
      </c>
      <c r="J16" s="106">
        <f t="shared" si="0"/>
        <v>0</v>
      </c>
      <c r="K16" s="104">
        <f t="shared" si="0"/>
        <v>150</v>
      </c>
      <c r="L16" s="105">
        <f t="shared" si="0"/>
        <v>0</v>
      </c>
      <c r="M16" s="105">
        <f t="shared" si="0"/>
        <v>0</v>
      </c>
      <c r="N16" s="106">
        <f t="shared" si="0"/>
        <v>0</v>
      </c>
      <c r="O16" s="104">
        <f t="shared" si="0"/>
        <v>0</v>
      </c>
      <c r="P16" s="105">
        <f t="shared" si="0"/>
        <v>0</v>
      </c>
      <c r="Q16" s="105">
        <f t="shared" si="0"/>
        <v>0</v>
      </c>
      <c r="R16" s="106">
        <f t="shared" si="0"/>
        <v>0</v>
      </c>
      <c r="S16" s="73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</row>
    <row r="17" spans="1:251" s="59" customFormat="1" ht="15" customHeight="1" x14ac:dyDescent="0.2">
      <c r="A17" s="30"/>
      <c r="B17" s="330"/>
      <c r="C17" s="322" t="s">
        <v>38</v>
      </c>
      <c r="D17" s="318" t="s">
        <v>39</v>
      </c>
      <c r="E17" s="375" t="s">
        <v>37</v>
      </c>
      <c r="F17" s="25" t="s">
        <v>12</v>
      </c>
      <c r="G17" s="98"/>
      <c r="H17" s="99"/>
      <c r="I17" s="99"/>
      <c r="J17" s="100"/>
      <c r="K17" s="98">
        <v>50</v>
      </c>
      <c r="L17" s="156"/>
      <c r="M17" s="156"/>
      <c r="N17" s="157"/>
      <c r="O17" s="158"/>
      <c r="P17" s="156"/>
      <c r="Q17" s="156"/>
      <c r="R17" s="157"/>
      <c r="S17" s="73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</row>
    <row r="18" spans="1:251" s="59" customFormat="1" ht="15" customHeight="1" x14ac:dyDescent="0.2">
      <c r="A18" s="30"/>
      <c r="B18" s="330"/>
      <c r="C18" s="323"/>
      <c r="D18" s="299"/>
      <c r="E18" s="370"/>
      <c r="F18" s="25" t="s">
        <v>13</v>
      </c>
      <c r="G18" s="98"/>
      <c r="H18" s="99"/>
      <c r="I18" s="99"/>
      <c r="J18" s="100"/>
      <c r="K18" s="98">
        <v>120</v>
      </c>
      <c r="L18" s="156"/>
      <c r="M18" s="156"/>
      <c r="N18" s="157"/>
      <c r="O18" s="158"/>
      <c r="P18" s="156"/>
      <c r="Q18" s="156"/>
      <c r="R18" s="157"/>
      <c r="S18" s="7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</row>
    <row r="19" spans="1:251" s="59" customFormat="1" ht="15" customHeight="1" x14ac:dyDescent="0.2">
      <c r="A19" s="30"/>
      <c r="B19" s="330"/>
      <c r="C19" s="323"/>
      <c r="D19" s="299"/>
      <c r="E19" s="371"/>
      <c r="F19" s="25" t="s">
        <v>146</v>
      </c>
      <c r="G19" s="98"/>
      <c r="H19" s="99"/>
      <c r="I19" s="99"/>
      <c r="J19" s="100"/>
      <c r="K19" s="98"/>
      <c r="L19" s="156"/>
      <c r="M19" s="156"/>
      <c r="N19" s="157"/>
      <c r="O19" s="158"/>
      <c r="P19" s="156"/>
      <c r="Q19" s="156"/>
      <c r="R19" s="157"/>
      <c r="S19" s="73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</row>
    <row r="20" spans="1:251" s="59" customFormat="1" ht="15" customHeight="1" x14ac:dyDescent="0.2">
      <c r="A20" s="30"/>
      <c r="B20" s="330"/>
      <c r="C20" s="324"/>
      <c r="D20" s="316"/>
      <c r="E20" s="262" t="s">
        <v>155</v>
      </c>
      <c r="F20" s="263"/>
      <c r="G20" s="104">
        <f>G17+G18+G19</f>
        <v>0</v>
      </c>
      <c r="H20" s="105">
        <f t="shared" ref="H20" si="1">H17+H18+H19</f>
        <v>0</v>
      </c>
      <c r="I20" s="105">
        <f t="shared" ref="I20" si="2">I17+I18+I19</f>
        <v>0</v>
      </c>
      <c r="J20" s="106">
        <f t="shared" ref="J20" si="3">J17+J18+J19</f>
        <v>0</v>
      </c>
      <c r="K20" s="104">
        <f t="shared" ref="K20" si="4">K17+K18+K19</f>
        <v>170</v>
      </c>
      <c r="L20" s="105">
        <f t="shared" ref="L20" si="5">L17+L18+L19</f>
        <v>0</v>
      </c>
      <c r="M20" s="105">
        <f t="shared" ref="M20" si="6">M17+M18+M19</f>
        <v>0</v>
      </c>
      <c r="N20" s="106">
        <f t="shared" ref="N20" si="7">N17+N18+N19</f>
        <v>0</v>
      </c>
      <c r="O20" s="104">
        <f t="shared" ref="O20" si="8">O17+O18+O19</f>
        <v>0</v>
      </c>
      <c r="P20" s="105">
        <f t="shared" ref="P20" si="9">P17+P18+P19</f>
        <v>0</v>
      </c>
      <c r="Q20" s="105">
        <f t="shared" ref="Q20" si="10">Q17+Q18+Q19</f>
        <v>0</v>
      </c>
      <c r="R20" s="106">
        <f t="shared" ref="R20" si="11">R17+R18+R19</f>
        <v>0</v>
      </c>
      <c r="S20" s="73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</row>
    <row r="21" spans="1:251" s="59" customFormat="1" ht="15" customHeight="1" x14ac:dyDescent="0.2">
      <c r="A21" s="30"/>
      <c r="B21" s="330"/>
      <c r="C21" s="322" t="s">
        <v>40</v>
      </c>
      <c r="D21" s="318" t="s">
        <v>41</v>
      </c>
      <c r="E21" s="12" t="s">
        <v>42</v>
      </c>
      <c r="F21" s="25" t="s">
        <v>146</v>
      </c>
      <c r="G21" s="98"/>
      <c r="H21" s="99"/>
      <c r="I21" s="99"/>
      <c r="J21" s="100"/>
      <c r="K21" s="98">
        <v>50</v>
      </c>
      <c r="L21" s="156"/>
      <c r="M21" s="156"/>
      <c r="N21" s="157"/>
      <c r="O21" s="158"/>
      <c r="P21" s="156"/>
      <c r="Q21" s="156"/>
      <c r="R21" s="157"/>
      <c r="S21" s="73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</row>
    <row r="22" spans="1:251" s="59" customFormat="1" ht="15" customHeight="1" x14ac:dyDescent="0.2">
      <c r="A22" s="30"/>
      <c r="B22" s="330"/>
      <c r="C22" s="324"/>
      <c r="D22" s="316"/>
      <c r="E22" s="262" t="s">
        <v>155</v>
      </c>
      <c r="F22" s="263"/>
      <c r="G22" s="104">
        <f>G21</f>
        <v>0</v>
      </c>
      <c r="H22" s="105">
        <f t="shared" ref="H22:R22" si="12">H21</f>
        <v>0</v>
      </c>
      <c r="I22" s="105">
        <f t="shared" si="12"/>
        <v>0</v>
      </c>
      <c r="J22" s="106">
        <f t="shared" si="12"/>
        <v>0</v>
      </c>
      <c r="K22" s="104">
        <f t="shared" si="12"/>
        <v>50</v>
      </c>
      <c r="L22" s="105">
        <f t="shared" si="12"/>
        <v>0</v>
      </c>
      <c r="M22" s="105">
        <f t="shared" si="12"/>
        <v>0</v>
      </c>
      <c r="N22" s="106">
        <f t="shared" si="12"/>
        <v>0</v>
      </c>
      <c r="O22" s="104">
        <f t="shared" si="12"/>
        <v>0</v>
      </c>
      <c r="P22" s="105">
        <f t="shared" si="12"/>
        <v>0</v>
      </c>
      <c r="Q22" s="105">
        <f t="shared" si="12"/>
        <v>0</v>
      </c>
      <c r="R22" s="106">
        <f t="shared" si="12"/>
        <v>0</v>
      </c>
      <c r="S22" s="73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</row>
    <row r="23" spans="1:251" s="59" customFormat="1" ht="15" customHeight="1" x14ac:dyDescent="0.2">
      <c r="A23" s="30"/>
      <c r="B23" s="330"/>
      <c r="C23" s="328" t="s">
        <v>43</v>
      </c>
      <c r="D23" s="326" t="s">
        <v>44</v>
      </c>
      <c r="E23" s="12" t="s">
        <v>42</v>
      </c>
      <c r="F23" s="25" t="s">
        <v>146</v>
      </c>
      <c r="G23" s="98">
        <v>20</v>
      </c>
      <c r="H23" s="99"/>
      <c r="I23" s="99"/>
      <c r="J23" s="100"/>
      <c r="K23" s="98"/>
      <c r="L23" s="156"/>
      <c r="M23" s="156"/>
      <c r="N23" s="157"/>
      <c r="O23" s="158"/>
      <c r="P23" s="156"/>
      <c r="Q23" s="156"/>
      <c r="R23" s="157"/>
      <c r="S23" s="73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</row>
    <row r="24" spans="1:251" s="59" customFormat="1" ht="15" customHeight="1" thickBot="1" x14ac:dyDescent="0.25">
      <c r="A24" s="30"/>
      <c r="B24" s="330"/>
      <c r="C24" s="329"/>
      <c r="D24" s="327"/>
      <c r="E24" s="280" t="s">
        <v>155</v>
      </c>
      <c r="F24" s="325"/>
      <c r="G24" s="110">
        <f>G23</f>
        <v>20</v>
      </c>
      <c r="H24" s="111">
        <f t="shared" ref="H24:R24" si="13">H23</f>
        <v>0</v>
      </c>
      <c r="I24" s="111">
        <f t="shared" si="13"/>
        <v>0</v>
      </c>
      <c r="J24" s="112">
        <f t="shared" si="13"/>
        <v>0</v>
      </c>
      <c r="K24" s="110">
        <f t="shared" si="13"/>
        <v>0</v>
      </c>
      <c r="L24" s="111">
        <f t="shared" si="13"/>
        <v>0</v>
      </c>
      <c r="M24" s="111">
        <f t="shared" si="13"/>
        <v>0</v>
      </c>
      <c r="N24" s="112">
        <f t="shared" si="13"/>
        <v>0</v>
      </c>
      <c r="O24" s="110">
        <f t="shared" si="13"/>
        <v>0</v>
      </c>
      <c r="P24" s="111">
        <f t="shared" si="13"/>
        <v>0</v>
      </c>
      <c r="Q24" s="111">
        <f t="shared" si="13"/>
        <v>0</v>
      </c>
      <c r="R24" s="112">
        <f t="shared" si="13"/>
        <v>0</v>
      </c>
      <c r="S24" s="7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</row>
    <row r="25" spans="1:251" s="59" customFormat="1" ht="17.100000000000001" customHeight="1" thickBot="1" x14ac:dyDescent="0.25">
      <c r="A25" s="30"/>
      <c r="B25" s="281" t="s">
        <v>156</v>
      </c>
      <c r="C25" s="282"/>
      <c r="D25" s="282"/>
      <c r="E25" s="282"/>
      <c r="F25" s="282"/>
      <c r="G25" s="134">
        <f>G16+G20+G22+G24</f>
        <v>20</v>
      </c>
      <c r="H25" s="161">
        <f t="shared" ref="H25:R25" si="14">H16+H20+H22+H24</f>
        <v>0</v>
      </c>
      <c r="I25" s="161">
        <f t="shared" si="14"/>
        <v>0</v>
      </c>
      <c r="J25" s="162">
        <f t="shared" si="14"/>
        <v>0</v>
      </c>
      <c r="K25" s="134">
        <f t="shared" si="14"/>
        <v>370</v>
      </c>
      <c r="L25" s="161">
        <f t="shared" si="14"/>
        <v>0</v>
      </c>
      <c r="M25" s="161">
        <f t="shared" si="14"/>
        <v>0</v>
      </c>
      <c r="N25" s="162">
        <f t="shared" si="14"/>
        <v>0</v>
      </c>
      <c r="O25" s="134">
        <f t="shared" si="14"/>
        <v>0</v>
      </c>
      <c r="P25" s="161">
        <f t="shared" si="14"/>
        <v>0</v>
      </c>
      <c r="Q25" s="161">
        <f t="shared" si="14"/>
        <v>0</v>
      </c>
      <c r="R25" s="162">
        <f t="shared" si="14"/>
        <v>0</v>
      </c>
      <c r="S25" s="120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</row>
    <row r="26" spans="1:251" s="55" customFormat="1" ht="17.100000000000001" customHeight="1" thickBot="1" x14ac:dyDescent="0.25">
      <c r="A26" s="30"/>
      <c r="B26" s="276" t="s">
        <v>45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8"/>
    </row>
    <row r="27" spans="1:251" s="55" customFormat="1" ht="15" customHeight="1" x14ac:dyDescent="0.2">
      <c r="A27" s="30"/>
      <c r="B27" s="304"/>
      <c r="C27" s="296" t="s">
        <v>46</v>
      </c>
      <c r="D27" s="298" t="s">
        <v>47</v>
      </c>
      <c r="E27" s="369" t="s">
        <v>37</v>
      </c>
      <c r="F27" s="76" t="s">
        <v>12</v>
      </c>
      <c r="G27" s="88"/>
      <c r="H27" s="89"/>
      <c r="I27" s="89"/>
      <c r="J27" s="90"/>
      <c r="K27" s="91"/>
      <c r="L27" s="89"/>
      <c r="M27" s="89"/>
      <c r="N27" s="92"/>
      <c r="O27" s="88">
        <v>400</v>
      </c>
      <c r="P27" s="89"/>
      <c r="Q27" s="89"/>
      <c r="R27" s="93"/>
      <c r="S27" s="360" t="s">
        <v>150</v>
      </c>
    </row>
    <row r="28" spans="1:251" s="55" customFormat="1" ht="15" customHeight="1" x14ac:dyDescent="0.2">
      <c r="A28" s="30"/>
      <c r="B28" s="304"/>
      <c r="C28" s="297"/>
      <c r="D28" s="299"/>
      <c r="E28" s="370"/>
      <c r="F28" s="25" t="s">
        <v>13</v>
      </c>
      <c r="G28" s="94"/>
      <c r="H28" s="67"/>
      <c r="I28" s="67"/>
      <c r="J28" s="95"/>
      <c r="K28" s="96"/>
      <c r="L28" s="67"/>
      <c r="M28" s="67"/>
      <c r="N28" s="68"/>
      <c r="O28" s="94">
        <v>1100</v>
      </c>
      <c r="P28" s="67"/>
      <c r="Q28" s="67"/>
      <c r="R28" s="97"/>
      <c r="S28" s="361"/>
    </row>
    <row r="29" spans="1:251" s="55" customFormat="1" ht="15" customHeight="1" x14ac:dyDescent="0.2">
      <c r="A29" s="30"/>
      <c r="B29" s="304"/>
      <c r="C29" s="297"/>
      <c r="D29" s="299"/>
      <c r="E29" s="371"/>
      <c r="F29" s="25" t="s">
        <v>146</v>
      </c>
      <c r="G29" s="98"/>
      <c r="H29" s="99"/>
      <c r="I29" s="99"/>
      <c r="J29" s="100"/>
      <c r="K29" s="101"/>
      <c r="L29" s="99"/>
      <c r="M29" s="99"/>
      <c r="N29" s="102"/>
      <c r="O29" s="98"/>
      <c r="P29" s="99"/>
      <c r="Q29" s="99"/>
      <c r="R29" s="103"/>
      <c r="S29" s="361"/>
    </row>
    <row r="30" spans="1:251" s="59" customFormat="1" ht="15" customHeight="1" x14ac:dyDescent="0.2">
      <c r="A30" s="30"/>
      <c r="B30" s="304"/>
      <c r="C30" s="315"/>
      <c r="D30" s="316"/>
      <c r="E30" s="262" t="s">
        <v>155</v>
      </c>
      <c r="F30" s="263"/>
      <c r="G30" s="104">
        <f>G27+G28+G29</f>
        <v>0</v>
      </c>
      <c r="H30" s="105">
        <f t="shared" ref="H30:R30" si="15">H27+H28+H29</f>
        <v>0</v>
      </c>
      <c r="I30" s="105">
        <f t="shared" si="15"/>
        <v>0</v>
      </c>
      <c r="J30" s="106">
        <f t="shared" si="15"/>
        <v>0</v>
      </c>
      <c r="K30" s="107">
        <f t="shared" si="15"/>
        <v>0</v>
      </c>
      <c r="L30" s="105">
        <f t="shared" si="15"/>
        <v>0</v>
      </c>
      <c r="M30" s="105">
        <f t="shared" si="15"/>
        <v>0</v>
      </c>
      <c r="N30" s="108">
        <f t="shared" si="15"/>
        <v>0</v>
      </c>
      <c r="O30" s="104">
        <f t="shared" si="15"/>
        <v>1500</v>
      </c>
      <c r="P30" s="105">
        <f t="shared" si="15"/>
        <v>0</v>
      </c>
      <c r="Q30" s="105">
        <f t="shared" si="15"/>
        <v>0</v>
      </c>
      <c r="R30" s="109">
        <f t="shared" si="15"/>
        <v>0</v>
      </c>
      <c r="S30" s="361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</row>
    <row r="31" spans="1:251" s="55" customFormat="1" ht="15" customHeight="1" x14ac:dyDescent="0.2">
      <c r="A31" s="30"/>
      <c r="B31" s="304"/>
      <c r="C31" s="317" t="s">
        <v>48</v>
      </c>
      <c r="D31" s="318" t="s">
        <v>49</v>
      </c>
      <c r="E31" s="375" t="s">
        <v>37</v>
      </c>
      <c r="F31" s="25" t="s">
        <v>12</v>
      </c>
      <c r="G31" s="98">
        <v>2</v>
      </c>
      <c r="H31" s="99"/>
      <c r="I31" s="99"/>
      <c r="J31" s="100"/>
      <c r="K31" s="101">
        <v>10</v>
      </c>
      <c r="L31" s="99"/>
      <c r="M31" s="99"/>
      <c r="N31" s="102"/>
      <c r="O31" s="98">
        <v>450</v>
      </c>
      <c r="P31" s="99"/>
      <c r="Q31" s="99"/>
      <c r="R31" s="103"/>
      <c r="S31" s="361"/>
    </row>
    <row r="32" spans="1:251" s="55" customFormat="1" ht="15" customHeight="1" x14ac:dyDescent="0.2">
      <c r="A32" s="30"/>
      <c r="B32" s="304"/>
      <c r="C32" s="297"/>
      <c r="D32" s="299"/>
      <c r="E32" s="370"/>
      <c r="F32" s="25" t="s">
        <v>13</v>
      </c>
      <c r="G32" s="98">
        <v>5</v>
      </c>
      <c r="H32" s="99"/>
      <c r="I32" s="99"/>
      <c r="J32" s="100"/>
      <c r="K32" s="101">
        <v>30</v>
      </c>
      <c r="L32" s="99"/>
      <c r="M32" s="99"/>
      <c r="N32" s="102"/>
      <c r="O32" s="98">
        <v>1100</v>
      </c>
      <c r="P32" s="99"/>
      <c r="Q32" s="99"/>
      <c r="R32" s="103"/>
      <c r="S32" s="361"/>
    </row>
    <row r="33" spans="1:251" s="55" customFormat="1" ht="15" customHeight="1" x14ac:dyDescent="0.2">
      <c r="A33" s="30"/>
      <c r="B33" s="304"/>
      <c r="C33" s="297"/>
      <c r="D33" s="299"/>
      <c r="E33" s="371"/>
      <c r="F33" s="25" t="s">
        <v>146</v>
      </c>
      <c r="G33" s="98"/>
      <c r="H33" s="99"/>
      <c r="I33" s="99"/>
      <c r="J33" s="100"/>
      <c r="K33" s="101"/>
      <c r="L33" s="99"/>
      <c r="M33" s="99"/>
      <c r="N33" s="102"/>
      <c r="O33" s="98"/>
      <c r="P33" s="99"/>
      <c r="Q33" s="99"/>
      <c r="R33" s="103"/>
      <c r="S33" s="361"/>
    </row>
    <row r="34" spans="1:251" s="59" customFormat="1" ht="15" customHeight="1" x14ac:dyDescent="0.2">
      <c r="A34" s="30"/>
      <c r="B34" s="304"/>
      <c r="C34" s="315"/>
      <c r="D34" s="316"/>
      <c r="E34" s="262" t="s">
        <v>155</v>
      </c>
      <c r="F34" s="263"/>
      <c r="G34" s="104">
        <f>G31+G32+G33</f>
        <v>7</v>
      </c>
      <c r="H34" s="105">
        <f t="shared" ref="H34:R34" si="16">H31+H32+H33</f>
        <v>0</v>
      </c>
      <c r="I34" s="105">
        <f t="shared" si="16"/>
        <v>0</v>
      </c>
      <c r="J34" s="106">
        <f t="shared" si="16"/>
        <v>0</v>
      </c>
      <c r="K34" s="107">
        <f t="shared" si="16"/>
        <v>40</v>
      </c>
      <c r="L34" s="105">
        <f t="shared" si="16"/>
        <v>0</v>
      </c>
      <c r="M34" s="105">
        <f t="shared" si="16"/>
        <v>0</v>
      </c>
      <c r="N34" s="108">
        <f t="shared" si="16"/>
        <v>0</v>
      </c>
      <c r="O34" s="104">
        <f t="shared" si="16"/>
        <v>1550</v>
      </c>
      <c r="P34" s="105">
        <f t="shared" si="16"/>
        <v>0</v>
      </c>
      <c r="Q34" s="105">
        <f t="shared" si="16"/>
        <v>0</v>
      </c>
      <c r="R34" s="109">
        <f t="shared" si="16"/>
        <v>0</v>
      </c>
      <c r="S34" s="361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</row>
    <row r="35" spans="1:251" s="55" customFormat="1" ht="15" customHeight="1" x14ac:dyDescent="0.2">
      <c r="A35" s="30"/>
      <c r="B35" s="304"/>
      <c r="C35" s="260" t="s">
        <v>50</v>
      </c>
      <c r="D35" s="261" t="s">
        <v>51</v>
      </c>
      <c r="E35" s="376" t="s">
        <v>37</v>
      </c>
      <c r="F35" s="25" t="s">
        <v>12</v>
      </c>
      <c r="G35" s="98"/>
      <c r="H35" s="99"/>
      <c r="I35" s="99"/>
      <c r="J35" s="100"/>
      <c r="K35" s="101">
        <v>10</v>
      </c>
      <c r="L35" s="99"/>
      <c r="M35" s="99"/>
      <c r="N35" s="102"/>
      <c r="O35" s="98">
        <v>70</v>
      </c>
      <c r="P35" s="99"/>
      <c r="Q35" s="99"/>
      <c r="R35" s="103"/>
      <c r="S35" s="361"/>
    </row>
    <row r="36" spans="1:251" s="55" customFormat="1" ht="15" customHeight="1" x14ac:dyDescent="0.2">
      <c r="A36" s="30"/>
      <c r="B36" s="304"/>
      <c r="C36" s="260"/>
      <c r="D36" s="261"/>
      <c r="E36" s="376"/>
      <c r="F36" s="25" t="s">
        <v>13</v>
      </c>
      <c r="G36" s="98"/>
      <c r="H36" s="99"/>
      <c r="I36" s="99"/>
      <c r="J36" s="100"/>
      <c r="K36" s="101">
        <v>30</v>
      </c>
      <c r="L36" s="99"/>
      <c r="M36" s="99"/>
      <c r="N36" s="102"/>
      <c r="O36" s="98">
        <v>230</v>
      </c>
      <c r="P36" s="99"/>
      <c r="Q36" s="99"/>
      <c r="R36" s="103"/>
      <c r="S36" s="361"/>
    </row>
    <row r="37" spans="1:251" s="55" customFormat="1" ht="15" customHeight="1" x14ac:dyDescent="0.2">
      <c r="A37" s="30"/>
      <c r="B37" s="304"/>
      <c r="C37" s="260"/>
      <c r="D37" s="261"/>
      <c r="E37" s="376"/>
      <c r="F37" s="25" t="s">
        <v>146</v>
      </c>
      <c r="G37" s="98"/>
      <c r="H37" s="99"/>
      <c r="I37" s="99"/>
      <c r="J37" s="100"/>
      <c r="K37" s="101"/>
      <c r="L37" s="99"/>
      <c r="M37" s="99"/>
      <c r="N37" s="102"/>
      <c r="O37" s="98"/>
      <c r="P37" s="99"/>
      <c r="Q37" s="99"/>
      <c r="R37" s="103"/>
      <c r="S37" s="361"/>
    </row>
    <row r="38" spans="1:251" s="59" customFormat="1" ht="15" customHeight="1" x14ac:dyDescent="0.2">
      <c r="A38" s="30"/>
      <c r="B38" s="304"/>
      <c r="C38" s="260"/>
      <c r="D38" s="261"/>
      <c r="E38" s="289" t="s">
        <v>155</v>
      </c>
      <c r="F38" s="262"/>
      <c r="G38" s="104">
        <f>G35+G36+G37</f>
        <v>0</v>
      </c>
      <c r="H38" s="105">
        <f t="shared" ref="H38" si="17">H35+H36+H37</f>
        <v>0</v>
      </c>
      <c r="I38" s="105">
        <f t="shared" ref="I38" si="18">I35+I36+I37</f>
        <v>0</v>
      </c>
      <c r="J38" s="106">
        <f t="shared" ref="J38" si="19">J35+J36+J37</f>
        <v>0</v>
      </c>
      <c r="K38" s="107">
        <f t="shared" ref="K38" si="20">K35+K36+K37</f>
        <v>40</v>
      </c>
      <c r="L38" s="105">
        <f t="shared" ref="L38" si="21">L35+L36+L37</f>
        <v>0</v>
      </c>
      <c r="M38" s="105">
        <f t="shared" ref="M38" si="22">M35+M36+M37</f>
        <v>0</v>
      </c>
      <c r="N38" s="108">
        <f t="shared" ref="N38" si="23">N35+N36+N37</f>
        <v>0</v>
      </c>
      <c r="O38" s="104">
        <f t="shared" ref="O38" si="24">O35+O36+O37</f>
        <v>300</v>
      </c>
      <c r="P38" s="105">
        <f t="shared" ref="P38" si="25">P35+P36+P37</f>
        <v>0</v>
      </c>
      <c r="Q38" s="105">
        <f t="shared" ref="Q38" si="26">Q35+Q36+Q37</f>
        <v>0</v>
      </c>
      <c r="R38" s="109">
        <f t="shared" ref="R38" si="27">R35+R36+R37</f>
        <v>0</v>
      </c>
      <c r="S38" s="8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</row>
    <row r="39" spans="1:251" s="59" customFormat="1" ht="15" customHeight="1" x14ac:dyDescent="0.2">
      <c r="A39" s="30"/>
      <c r="B39" s="304"/>
      <c r="C39" s="260" t="s">
        <v>209</v>
      </c>
      <c r="D39" s="261" t="s">
        <v>208</v>
      </c>
      <c r="E39" s="11" t="s">
        <v>57</v>
      </c>
      <c r="F39" s="66" t="s">
        <v>146</v>
      </c>
      <c r="G39" s="98">
        <v>8</v>
      </c>
      <c r="H39" s="99"/>
      <c r="I39" s="99"/>
      <c r="J39" s="100"/>
      <c r="K39" s="101"/>
      <c r="L39" s="99"/>
      <c r="M39" s="99"/>
      <c r="N39" s="102"/>
      <c r="O39" s="98"/>
      <c r="P39" s="99"/>
      <c r="Q39" s="99"/>
      <c r="R39" s="103"/>
      <c r="S39" s="84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</row>
    <row r="40" spans="1:251" s="59" customFormat="1" ht="15" customHeight="1" x14ac:dyDescent="0.2">
      <c r="A40" s="30"/>
      <c r="B40" s="304"/>
      <c r="C40" s="260"/>
      <c r="D40" s="261"/>
      <c r="E40" s="262" t="s">
        <v>155</v>
      </c>
      <c r="F40" s="263"/>
      <c r="G40" s="232">
        <f>G39</f>
        <v>8</v>
      </c>
      <c r="H40" s="105">
        <f t="shared" ref="H40:S40" si="28">H39</f>
        <v>0</v>
      </c>
      <c r="I40" s="105">
        <f t="shared" si="28"/>
        <v>0</v>
      </c>
      <c r="J40" s="107">
        <f t="shared" si="28"/>
        <v>0</v>
      </c>
      <c r="K40" s="229">
        <f t="shared" si="28"/>
        <v>0</v>
      </c>
      <c r="L40" s="231">
        <f t="shared" si="28"/>
        <v>0</v>
      </c>
      <c r="M40" s="231">
        <f t="shared" si="28"/>
        <v>0</v>
      </c>
      <c r="N40" s="230">
        <f t="shared" si="28"/>
        <v>0</v>
      </c>
      <c r="O40" s="229">
        <f t="shared" si="28"/>
        <v>0</v>
      </c>
      <c r="P40" s="231">
        <f t="shared" si="28"/>
        <v>0</v>
      </c>
      <c r="Q40" s="231">
        <f t="shared" si="28"/>
        <v>0</v>
      </c>
      <c r="R40" s="230">
        <f t="shared" si="28"/>
        <v>0</v>
      </c>
      <c r="S40" s="233">
        <f t="shared" si="28"/>
        <v>0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</row>
    <row r="41" spans="1:251" s="55" customFormat="1" ht="15" customHeight="1" x14ac:dyDescent="0.2">
      <c r="A41" s="30"/>
      <c r="B41" s="304"/>
      <c r="C41" s="297" t="s">
        <v>54</v>
      </c>
      <c r="D41" s="299" t="s">
        <v>52</v>
      </c>
      <c r="E41" s="221" t="s">
        <v>53</v>
      </c>
      <c r="F41" s="70" t="s">
        <v>146</v>
      </c>
      <c r="G41" s="222"/>
      <c r="H41" s="223"/>
      <c r="I41" s="223"/>
      <c r="J41" s="224"/>
      <c r="K41" s="225">
        <v>10</v>
      </c>
      <c r="L41" s="223"/>
      <c r="M41" s="223"/>
      <c r="N41" s="226"/>
      <c r="O41" s="222"/>
      <c r="P41" s="223"/>
      <c r="Q41" s="223"/>
      <c r="R41" s="227"/>
      <c r="S41" s="228"/>
    </row>
    <row r="42" spans="1:251" s="59" customFormat="1" ht="15" customHeight="1" x14ac:dyDescent="0.2">
      <c r="A42" s="30"/>
      <c r="B42" s="304"/>
      <c r="C42" s="315"/>
      <c r="D42" s="316"/>
      <c r="E42" s="289" t="s">
        <v>155</v>
      </c>
      <c r="F42" s="262"/>
      <c r="G42" s="104">
        <f>G41</f>
        <v>0</v>
      </c>
      <c r="H42" s="105">
        <f t="shared" ref="H42" si="29">H41</f>
        <v>0</v>
      </c>
      <c r="I42" s="105">
        <f t="shared" ref="I42" si="30">I41</f>
        <v>0</v>
      </c>
      <c r="J42" s="106">
        <f t="shared" ref="J42" si="31">J41</f>
        <v>0</v>
      </c>
      <c r="K42" s="107">
        <f t="shared" ref="K42" si="32">K41</f>
        <v>10</v>
      </c>
      <c r="L42" s="105">
        <f t="shared" ref="L42" si="33">L41</f>
        <v>0</v>
      </c>
      <c r="M42" s="105">
        <f t="shared" ref="M42" si="34">M41</f>
        <v>0</v>
      </c>
      <c r="N42" s="108">
        <f t="shared" ref="N42" si="35">N41</f>
        <v>0</v>
      </c>
      <c r="O42" s="104">
        <f t="shared" ref="O42" si="36">O41</f>
        <v>0</v>
      </c>
      <c r="P42" s="105">
        <f t="shared" ref="P42" si="37">P41</f>
        <v>0</v>
      </c>
      <c r="Q42" s="105">
        <f t="shared" ref="Q42" si="38">Q41</f>
        <v>0</v>
      </c>
      <c r="R42" s="109">
        <f t="shared" ref="R42" si="39">R41</f>
        <v>0</v>
      </c>
      <c r="S42" s="81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</row>
    <row r="43" spans="1:251" s="55" customFormat="1" ht="15" customHeight="1" x14ac:dyDescent="0.2">
      <c r="A43" s="30"/>
      <c r="B43" s="304"/>
      <c r="C43" s="317" t="s">
        <v>56</v>
      </c>
      <c r="D43" s="318" t="s">
        <v>55</v>
      </c>
      <c r="E43" s="23" t="s">
        <v>53</v>
      </c>
      <c r="F43" s="70" t="s">
        <v>146</v>
      </c>
      <c r="G43" s="98"/>
      <c r="H43" s="99"/>
      <c r="I43" s="99"/>
      <c r="J43" s="100"/>
      <c r="K43" s="101">
        <v>30</v>
      </c>
      <c r="L43" s="99"/>
      <c r="M43" s="99"/>
      <c r="N43" s="102"/>
      <c r="O43" s="98"/>
      <c r="P43" s="99"/>
      <c r="Q43" s="99"/>
      <c r="R43" s="103"/>
      <c r="S43" s="83"/>
    </row>
    <row r="44" spans="1:251" s="59" customFormat="1" ht="15" customHeight="1" x14ac:dyDescent="0.2">
      <c r="A44" s="30"/>
      <c r="B44" s="304"/>
      <c r="C44" s="315"/>
      <c r="D44" s="316"/>
      <c r="E44" s="262" t="s">
        <v>155</v>
      </c>
      <c r="F44" s="263"/>
      <c r="G44" s="104">
        <f>G43</f>
        <v>0</v>
      </c>
      <c r="H44" s="105">
        <f t="shared" ref="H44" si="40">H43</f>
        <v>0</v>
      </c>
      <c r="I44" s="105">
        <f t="shared" ref="I44" si="41">I43</f>
        <v>0</v>
      </c>
      <c r="J44" s="106">
        <f t="shared" ref="J44" si="42">J43</f>
        <v>0</v>
      </c>
      <c r="K44" s="107">
        <f t="shared" ref="K44" si="43">K43</f>
        <v>30</v>
      </c>
      <c r="L44" s="105">
        <f t="shared" ref="L44" si="44">L43</f>
        <v>0</v>
      </c>
      <c r="M44" s="105">
        <f t="shared" ref="M44" si="45">M43</f>
        <v>0</v>
      </c>
      <c r="N44" s="108">
        <f t="shared" ref="N44" si="46">N43</f>
        <v>0</v>
      </c>
      <c r="O44" s="104">
        <f t="shared" ref="O44" si="47">O43</f>
        <v>0</v>
      </c>
      <c r="P44" s="105">
        <f t="shared" ref="P44" si="48">P43</f>
        <v>0</v>
      </c>
      <c r="Q44" s="105">
        <f t="shared" ref="Q44" si="49">Q43</f>
        <v>0</v>
      </c>
      <c r="R44" s="109">
        <f t="shared" ref="R44" si="50">R43</f>
        <v>0</v>
      </c>
      <c r="S44" s="83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</row>
    <row r="45" spans="1:251" s="55" customFormat="1" ht="30" customHeight="1" x14ac:dyDescent="0.2">
      <c r="A45" s="30"/>
      <c r="B45" s="304"/>
      <c r="C45" s="260" t="s">
        <v>210</v>
      </c>
      <c r="D45" s="261" t="s">
        <v>139</v>
      </c>
      <c r="E45" s="12" t="s">
        <v>53</v>
      </c>
      <c r="F45" s="25" t="s">
        <v>146</v>
      </c>
      <c r="G45" s="98"/>
      <c r="H45" s="99"/>
      <c r="I45" s="99"/>
      <c r="J45" s="100"/>
      <c r="K45" s="101"/>
      <c r="L45" s="99"/>
      <c r="M45" s="99"/>
      <c r="N45" s="102"/>
      <c r="O45" s="98">
        <v>150</v>
      </c>
      <c r="P45" s="99"/>
      <c r="Q45" s="99"/>
      <c r="R45" s="103"/>
      <c r="S45" s="83"/>
    </row>
    <row r="46" spans="1:251" s="59" customFormat="1" ht="21.75" customHeight="1" thickBot="1" x14ac:dyDescent="0.25">
      <c r="A46" s="30"/>
      <c r="B46" s="304"/>
      <c r="C46" s="260"/>
      <c r="D46" s="261"/>
      <c r="E46" s="262" t="s">
        <v>155</v>
      </c>
      <c r="F46" s="263"/>
      <c r="G46" s="110">
        <f>G45</f>
        <v>0</v>
      </c>
      <c r="H46" s="111">
        <f t="shared" ref="H46" si="51">H45</f>
        <v>0</v>
      </c>
      <c r="I46" s="111">
        <f t="shared" ref="I46" si="52">I45</f>
        <v>0</v>
      </c>
      <c r="J46" s="112">
        <f t="shared" ref="J46" si="53">J45</f>
        <v>0</v>
      </c>
      <c r="K46" s="113">
        <f t="shared" ref="K46" si="54">K45</f>
        <v>0</v>
      </c>
      <c r="L46" s="111">
        <f t="shared" ref="L46" si="55">L45</f>
        <v>0</v>
      </c>
      <c r="M46" s="111">
        <f t="shared" ref="M46" si="56">M45</f>
        <v>0</v>
      </c>
      <c r="N46" s="114">
        <f t="shared" ref="N46" si="57">N45</f>
        <v>0</v>
      </c>
      <c r="O46" s="110">
        <f t="shared" ref="O46" si="58">O45</f>
        <v>150</v>
      </c>
      <c r="P46" s="111">
        <f t="shared" ref="P46" si="59">P45</f>
        <v>0</v>
      </c>
      <c r="Q46" s="111">
        <f t="shared" ref="Q46" si="60">Q45</f>
        <v>0</v>
      </c>
      <c r="R46" s="115">
        <f t="shared" ref="R46" si="61">R45</f>
        <v>0</v>
      </c>
      <c r="S46" s="234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</row>
    <row r="47" spans="1:251" s="59" customFormat="1" ht="17.100000000000001" customHeight="1" thickBot="1" x14ac:dyDescent="0.25">
      <c r="A47" s="30"/>
      <c r="B47" s="281" t="s">
        <v>156</v>
      </c>
      <c r="C47" s="282"/>
      <c r="D47" s="282"/>
      <c r="E47" s="282"/>
      <c r="F47" s="282"/>
      <c r="G47" s="134">
        <f>G30+G34+G38+G40+G42+G44+G46</f>
        <v>15</v>
      </c>
      <c r="H47" s="134">
        <f t="shared" ref="H47:S47" si="62">H30+H34+H38+H40+H42+H44+H46</f>
        <v>0</v>
      </c>
      <c r="I47" s="134">
        <f t="shared" si="62"/>
        <v>0</v>
      </c>
      <c r="J47" s="134">
        <f t="shared" si="62"/>
        <v>0</v>
      </c>
      <c r="K47" s="134">
        <f t="shared" si="62"/>
        <v>120</v>
      </c>
      <c r="L47" s="134">
        <f t="shared" si="62"/>
        <v>0</v>
      </c>
      <c r="M47" s="134">
        <f t="shared" si="62"/>
        <v>0</v>
      </c>
      <c r="N47" s="134">
        <f t="shared" si="62"/>
        <v>0</v>
      </c>
      <c r="O47" s="134">
        <f t="shared" si="62"/>
        <v>3500</v>
      </c>
      <c r="P47" s="134">
        <f t="shared" si="62"/>
        <v>0</v>
      </c>
      <c r="Q47" s="134">
        <f t="shared" si="62"/>
        <v>0</v>
      </c>
      <c r="R47" s="134">
        <f t="shared" si="62"/>
        <v>0</v>
      </c>
      <c r="S47" s="135">
        <f t="shared" si="62"/>
        <v>0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</row>
    <row r="48" spans="1:251" s="59" customFormat="1" ht="17.100000000000001" customHeight="1" thickBot="1" x14ac:dyDescent="0.25">
      <c r="A48" s="283" t="s">
        <v>157</v>
      </c>
      <c r="B48" s="290"/>
      <c r="C48" s="290"/>
      <c r="D48" s="290"/>
      <c r="E48" s="290"/>
      <c r="F48" s="290"/>
      <c r="G48" s="152">
        <f t="shared" ref="G48:R48" si="63">G25+G47</f>
        <v>35</v>
      </c>
      <c r="H48" s="152">
        <f t="shared" si="63"/>
        <v>0</v>
      </c>
      <c r="I48" s="152">
        <f t="shared" si="63"/>
        <v>0</v>
      </c>
      <c r="J48" s="152">
        <f t="shared" si="63"/>
        <v>0</v>
      </c>
      <c r="K48" s="152">
        <f t="shared" si="63"/>
        <v>490</v>
      </c>
      <c r="L48" s="152">
        <f t="shared" si="63"/>
        <v>0</v>
      </c>
      <c r="M48" s="152">
        <f t="shared" si="63"/>
        <v>0</v>
      </c>
      <c r="N48" s="152">
        <f t="shared" si="63"/>
        <v>0</v>
      </c>
      <c r="O48" s="152">
        <f t="shared" si="63"/>
        <v>3500</v>
      </c>
      <c r="P48" s="152">
        <f t="shared" si="63"/>
        <v>0</v>
      </c>
      <c r="Q48" s="152">
        <f t="shared" si="63"/>
        <v>0</v>
      </c>
      <c r="R48" s="152">
        <f t="shared" si="63"/>
        <v>0</v>
      </c>
      <c r="S48" s="122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</row>
    <row r="49" spans="1:251" s="55" customFormat="1" ht="17.100000000000001" customHeight="1" thickBot="1" x14ac:dyDescent="0.25">
      <c r="A49" s="285" t="s">
        <v>58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391"/>
    </row>
    <row r="50" spans="1:251" s="55" customFormat="1" ht="17.100000000000001" customHeight="1" thickBot="1" x14ac:dyDescent="0.25">
      <c r="A50" s="30"/>
      <c r="B50" s="276" t="s">
        <v>127</v>
      </c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8"/>
    </row>
    <row r="51" spans="1:251" s="55" customFormat="1" ht="15" customHeight="1" x14ac:dyDescent="0.2">
      <c r="A51" s="30"/>
      <c r="B51" s="304"/>
      <c r="C51" s="319" t="s">
        <v>128</v>
      </c>
      <c r="D51" s="298" t="s">
        <v>60</v>
      </c>
      <c r="E51" s="390" t="s">
        <v>61</v>
      </c>
      <c r="F51" s="76" t="s">
        <v>146</v>
      </c>
      <c r="G51" s="163">
        <v>20</v>
      </c>
      <c r="H51" s="164"/>
      <c r="I51" s="164"/>
      <c r="J51" s="165"/>
      <c r="K51" s="166"/>
      <c r="L51" s="164"/>
      <c r="M51" s="164"/>
      <c r="N51" s="167"/>
      <c r="O51" s="163"/>
      <c r="P51" s="164"/>
      <c r="Q51" s="164"/>
      <c r="R51" s="165"/>
      <c r="S51" s="116"/>
    </row>
    <row r="52" spans="1:251" s="55" customFormat="1" ht="15" customHeight="1" x14ac:dyDescent="0.2">
      <c r="A52" s="30"/>
      <c r="B52" s="304"/>
      <c r="C52" s="320"/>
      <c r="D52" s="299"/>
      <c r="E52" s="375"/>
      <c r="F52" s="66" t="s">
        <v>144</v>
      </c>
      <c r="G52" s="168">
        <v>30</v>
      </c>
      <c r="H52" s="169"/>
      <c r="I52" s="169"/>
      <c r="J52" s="170"/>
      <c r="K52" s="171">
        <v>30</v>
      </c>
      <c r="L52" s="169"/>
      <c r="M52" s="169"/>
      <c r="N52" s="172"/>
      <c r="O52" s="168">
        <v>30</v>
      </c>
      <c r="P52" s="169"/>
      <c r="Q52" s="169"/>
      <c r="R52" s="170"/>
      <c r="S52" s="117"/>
    </row>
    <row r="53" spans="1:251" s="59" customFormat="1" ht="15" customHeight="1" thickBot="1" x14ac:dyDescent="0.25">
      <c r="A53" s="30"/>
      <c r="B53" s="78"/>
      <c r="C53" s="321"/>
      <c r="D53" s="307"/>
      <c r="E53" s="279" t="s">
        <v>155</v>
      </c>
      <c r="F53" s="280"/>
      <c r="G53" s="110">
        <f>G51+G52</f>
        <v>50</v>
      </c>
      <c r="H53" s="111">
        <f t="shared" ref="H53:R53" si="64">H51+H52</f>
        <v>0</v>
      </c>
      <c r="I53" s="111">
        <f t="shared" si="64"/>
        <v>0</v>
      </c>
      <c r="J53" s="112">
        <f t="shared" si="64"/>
        <v>0</v>
      </c>
      <c r="K53" s="113">
        <f t="shared" si="64"/>
        <v>30</v>
      </c>
      <c r="L53" s="111">
        <f t="shared" si="64"/>
        <v>0</v>
      </c>
      <c r="M53" s="111">
        <f t="shared" si="64"/>
        <v>0</v>
      </c>
      <c r="N53" s="114">
        <f t="shared" si="64"/>
        <v>0</v>
      </c>
      <c r="O53" s="110">
        <f t="shared" si="64"/>
        <v>30</v>
      </c>
      <c r="P53" s="111">
        <f t="shared" si="64"/>
        <v>0</v>
      </c>
      <c r="Q53" s="111">
        <f t="shared" si="64"/>
        <v>0</v>
      </c>
      <c r="R53" s="115">
        <f t="shared" si="64"/>
        <v>0</v>
      </c>
      <c r="S53" s="82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</row>
    <row r="54" spans="1:251" s="59" customFormat="1" ht="17.100000000000001" customHeight="1" thickBot="1" x14ac:dyDescent="0.25">
      <c r="A54" s="30"/>
      <c r="B54" s="281" t="s">
        <v>156</v>
      </c>
      <c r="C54" s="282"/>
      <c r="D54" s="282"/>
      <c r="E54" s="282"/>
      <c r="F54" s="282"/>
      <c r="G54" s="147">
        <f>G53</f>
        <v>50</v>
      </c>
      <c r="H54" s="147">
        <f t="shared" ref="H54:R54" si="65">H53</f>
        <v>0</v>
      </c>
      <c r="I54" s="147">
        <f t="shared" si="65"/>
        <v>0</v>
      </c>
      <c r="J54" s="173">
        <f t="shared" si="65"/>
        <v>0</v>
      </c>
      <c r="K54" s="150">
        <f t="shared" si="65"/>
        <v>30</v>
      </c>
      <c r="L54" s="147">
        <f t="shared" si="65"/>
        <v>0</v>
      </c>
      <c r="M54" s="147">
        <f t="shared" si="65"/>
        <v>0</v>
      </c>
      <c r="N54" s="174">
        <f t="shared" si="65"/>
        <v>0</v>
      </c>
      <c r="O54" s="147">
        <f t="shared" si="65"/>
        <v>30</v>
      </c>
      <c r="P54" s="147">
        <f t="shared" si="65"/>
        <v>0</v>
      </c>
      <c r="Q54" s="147">
        <f t="shared" si="65"/>
        <v>0</v>
      </c>
      <c r="R54" s="173">
        <f t="shared" si="65"/>
        <v>0</v>
      </c>
      <c r="S54" s="80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</row>
    <row r="55" spans="1:251" s="55" customFormat="1" ht="17.100000000000001" customHeight="1" thickBot="1" x14ac:dyDescent="0.25">
      <c r="A55" s="30"/>
      <c r="B55" s="276" t="s">
        <v>129</v>
      </c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8"/>
    </row>
    <row r="56" spans="1:251" s="55" customFormat="1" ht="18.95" customHeight="1" x14ac:dyDescent="0.2">
      <c r="A56" s="30"/>
      <c r="B56" s="304"/>
      <c r="C56" s="296" t="s">
        <v>59</v>
      </c>
      <c r="D56" s="298" t="s">
        <v>63</v>
      </c>
      <c r="E56" s="369" t="s">
        <v>37</v>
      </c>
      <c r="F56" s="126" t="s">
        <v>12</v>
      </c>
      <c r="G56" s="163">
        <v>85</v>
      </c>
      <c r="H56" s="164"/>
      <c r="I56" s="164"/>
      <c r="J56" s="165"/>
      <c r="K56" s="166"/>
      <c r="L56" s="164"/>
      <c r="M56" s="164"/>
      <c r="N56" s="167"/>
      <c r="O56" s="163"/>
      <c r="P56" s="164"/>
      <c r="Q56" s="164"/>
      <c r="R56" s="165"/>
      <c r="S56" s="269" t="s">
        <v>140</v>
      </c>
    </row>
    <row r="57" spans="1:251" s="55" customFormat="1" ht="18.95" customHeight="1" x14ac:dyDescent="0.2">
      <c r="A57" s="30"/>
      <c r="B57" s="304"/>
      <c r="C57" s="297"/>
      <c r="D57" s="299"/>
      <c r="E57" s="370"/>
      <c r="F57" s="127" t="s">
        <v>13</v>
      </c>
      <c r="G57" s="175">
        <v>30</v>
      </c>
      <c r="H57" s="176"/>
      <c r="I57" s="176"/>
      <c r="J57" s="177"/>
      <c r="K57" s="178"/>
      <c r="L57" s="176"/>
      <c r="M57" s="176"/>
      <c r="N57" s="179"/>
      <c r="O57" s="175"/>
      <c r="P57" s="176"/>
      <c r="Q57" s="176"/>
      <c r="R57" s="177"/>
      <c r="S57" s="270"/>
    </row>
    <row r="58" spans="1:251" s="55" customFormat="1" ht="18.95" customHeight="1" x14ac:dyDescent="0.2">
      <c r="A58" s="30"/>
      <c r="B58" s="304"/>
      <c r="C58" s="297"/>
      <c r="D58" s="299"/>
      <c r="E58" s="371"/>
      <c r="F58" s="25" t="s">
        <v>146</v>
      </c>
      <c r="G58" s="175">
        <v>6</v>
      </c>
      <c r="H58" s="176"/>
      <c r="I58" s="176"/>
      <c r="J58" s="177"/>
      <c r="K58" s="178">
        <v>10</v>
      </c>
      <c r="L58" s="176"/>
      <c r="M58" s="176"/>
      <c r="N58" s="179"/>
      <c r="O58" s="175">
        <v>10</v>
      </c>
      <c r="P58" s="176"/>
      <c r="Q58" s="176"/>
      <c r="R58" s="177"/>
      <c r="S58" s="270"/>
    </row>
    <row r="59" spans="1:251" s="59" customFormat="1" ht="18.95" customHeight="1" x14ac:dyDescent="0.2">
      <c r="A59" s="30"/>
      <c r="B59" s="304"/>
      <c r="C59" s="315"/>
      <c r="D59" s="316"/>
      <c r="E59" s="289" t="s">
        <v>155</v>
      </c>
      <c r="F59" s="262"/>
      <c r="G59" s="104">
        <f>G56+G57+G58</f>
        <v>121</v>
      </c>
      <c r="H59" s="105">
        <f t="shared" ref="H59" si="66">H56+H57+H58</f>
        <v>0</v>
      </c>
      <c r="I59" s="105">
        <f t="shared" ref="I59" si="67">I56+I57+I58</f>
        <v>0</v>
      </c>
      <c r="J59" s="106">
        <f t="shared" ref="J59" si="68">J56+J57+J58</f>
        <v>0</v>
      </c>
      <c r="K59" s="107">
        <f t="shared" ref="K59" si="69">K56+K57+K58</f>
        <v>10</v>
      </c>
      <c r="L59" s="105">
        <f t="shared" ref="L59" si="70">L56+L57+L58</f>
        <v>0</v>
      </c>
      <c r="M59" s="105">
        <f t="shared" ref="M59" si="71">M56+M57+M58</f>
        <v>0</v>
      </c>
      <c r="N59" s="108">
        <f t="shared" ref="N59" si="72">N56+N57+N58</f>
        <v>0</v>
      </c>
      <c r="O59" s="104">
        <f t="shared" ref="O59" si="73">O56+O57+O58</f>
        <v>10</v>
      </c>
      <c r="P59" s="105">
        <f t="shared" ref="P59" si="74">P56+P57+P58</f>
        <v>0</v>
      </c>
      <c r="Q59" s="105">
        <f t="shared" ref="Q59" si="75">Q56+Q57+Q58</f>
        <v>0</v>
      </c>
      <c r="R59" s="106">
        <f t="shared" ref="R59" si="76">R56+R57+R58</f>
        <v>0</v>
      </c>
      <c r="S59" s="271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</row>
    <row r="60" spans="1:251" s="55" customFormat="1" ht="30" customHeight="1" x14ac:dyDescent="0.2">
      <c r="A60" s="30"/>
      <c r="B60" s="304"/>
      <c r="C60" s="317" t="s">
        <v>130</v>
      </c>
      <c r="D60" s="318" t="s">
        <v>64</v>
      </c>
      <c r="E60" s="12" t="s">
        <v>53</v>
      </c>
      <c r="F60" s="25" t="s">
        <v>146</v>
      </c>
      <c r="G60" s="175"/>
      <c r="H60" s="176"/>
      <c r="I60" s="176"/>
      <c r="J60" s="177"/>
      <c r="K60" s="178">
        <v>75</v>
      </c>
      <c r="L60" s="176"/>
      <c r="M60" s="176"/>
      <c r="N60" s="179"/>
      <c r="O60" s="175"/>
      <c r="P60" s="176"/>
      <c r="Q60" s="176"/>
      <c r="R60" s="177"/>
      <c r="S60" s="118"/>
    </row>
    <row r="61" spans="1:251" s="59" customFormat="1" ht="15" customHeight="1" x14ac:dyDescent="0.2">
      <c r="A61" s="30"/>
      <c r="B61" s="304"/>
      <c r="C61" s="315"/>
      <c r="D61" s="316"/>
      <c r="E61" s="289" t="s">
        <v>155</v>
      </c>
      <c r="F61" s="262"/>
      <c r="G61" s="104">
        <f>G60</f>
        <v>0</v>
      </c>
      <c r="H61" s="105">
        <f t="shared" ref="H61" si="77">H60</f>
        <v>0</v>
      </c>
      <c r="I61" s="105">
        <f t="shared" ref="I61" si="78">I60</f>
        <v>0</v>
      </c>
      <c r="J61" s="106">
        <f t="shared" ref="J61" si="79">J60</f>
        <v>0</v>
      </c>
      <c r="K61" s="107">
        <f t="shared" ref="K61" si="80">K60</f>
        <v>75</v>
      </c>
      <c r="L61" s="105">
        <f t="shared" ref="L61" si="81">L60</f>
        <v>0</v>
      </c>
      <c r="M61" s="105">
        <f t="shared" ref="M61" si="82">M60</f>
        <v>0</v>
      </c>
      <c r="N61" s="108">
        <f t="shared" ref="N61" si="83">N60</f>
        <v>0</v>
      </c>
      <c r="O61" s="104">
        <f t="shared" ref="O61" si="84">O60</f>
        <v>0</v>
      </c>
      <c r="P61" s="105">
        <f t="shared" ref="P61" si="85">P60</f>
        <v>0</v>
      </c>
      <c r="Q61" s="105">
        <f t="shared" ref="Q61" si="86">Q60</f>
        <v>0</v>
      </c>
      <c r="R61" s="106">
        <f t="shared" ref="R61" si="87">R60</f>
        <v>0</v>
      </c>
      <c r="S61" s="124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</row>
    <row r="62" spans="1:251" s="55" customFormat="1" ht="30" customHeight="1" x14ac:dyDescent="0.2">
      <c r="A62" s="30"/>
      <c r="B62" s="304"/>
      <c r="C62" s="317" t="s">
        <v>131</v>
      </c>
      <c r="D62" s="318" t="s">
        <v>65</v>
      </c>
      <c r="E62" s="12" t="s">
        <v>53</v>
      </c>
      <c r="F62" s="25" t="s">
        <v>146</v>
      </c>
      <c r="G62" s="175"/>
      <c r="H62" s="176"/>
      <c r="I62" s="176"/>
      <c r="J62" s="177"/>
      <c r="K62" s="178">
        <v>10</v>
      </c>
      <c r="L62" s="176"/>
      <c r="M62" s="176"/>
      <c r="N62" s="179"/>
      <c r="O62" s="175"/>
      <c r="P62" s="176"/>
      <c r="Q62" s="176"/>
      <c r="R62" s="177"/>
      <c r="S62" s="119"/>
    </row>
    <row r="63" spans="1:251" s="59" customFormat="1" ht="15" customHeight="1" x14ac:dyDescent="0.2">
      <c r="A63" s="30"/>
      <c r="B63" s="304"/>
      <c r="C63" s="315"/>
      <c r="D63" s="316"/>
      <c r="E63" s="289" t="s">
        <v>155</v>
      </c>
      <c r="F63" s="262"/>
      <c r="G63" s="104">
        <f>G62</f>
        <v>0</v>
      </c>
      <c r="H63" s="105">
        <f t="shared" ref="H63" si="88">H62</f>
        <v>0</v>
      </c>
      <c r="I63" s="105">
        <f t="shared" ref="I63" si="89">I62</f>
        <v>0</v>
      </c>
      <c r="J63" s="106">
        <f t="shared" ref="J63" si="90">J62</f>
        <v>0</v>
      </c>
      <c r="K63" s="107">
        <f t="shared" ref="K63" si="91">K62</f>
        <v>10</v>
      </c>
      <c r="L63" s="105">
        <f t="shared" ref="L63" si="92">L62</f>
        <v>0</v>
      </c>
      <c r="M63" s="105">
        <f t="shared" ref="M63" si="93">M62</f>
        <v>0</v>
      </c>
      <c r="N63" s="108">
        <f t="shared" ref="N63" si="94">N62</f>
        <v>0</v>
      </c>
      <c r="O63" s="104">
        <f t="shared" ref="O63" si="95">O62</f>
        <v>0</v>
      </c>
      <c r="P63" s="105">
        <f t="shared" ref="P63" si="96">P62</f>
        <v>0</v>
      </c>
      <c r="Q63" s="105">
        <f t="shared" ref="Q63" si="97">Q62</f>
        <v>0</v>
      </c>
      <c r="R63" s="106">
        <f t="shared" ref="R63" si="98">R62</f>
        <v>0</v>
      </c>
      <c r="S63" s="124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</row>
    <row r="64" spans="1:251" s="55" customFormat="1" ht="15" customHeight="1" x14ac:dyDescent="0.2">
      <c r="A64" s="30"/>
      <c r="B64" s="304"/>
      <c r="C64" s="317" t="s">
        <v>132</v>
      </c>
      <c r="D64" s="318" t="s">
        <v>66</v>
      </c>
      <c r="E64" s="376" t="s">
        <v>37</v>
      </c>
      <c r="F64" s="127" t="s">
        <v>12</v>
      </c>
      <c r="G64" s="175"/>
      <c r="H64" s="176"/>
      <c r="I64" s="176"/>
      <c r="J64" s="177"/>
      <c r="K64" s="178"/>
      <c r="L64" s="176"/>
      <c r="M64" s="176"/>
      <c r="N64" s="179"/>
      <c r="O64" s="175">
        <v>700</v>
      </c>
      <c r="P64" s="176"/>
      <c r="Q64" s="176"/>
      <c r="R64" s="177"/>
      <c r="S64" s="272" t="s">
        <v>137</v>
      </c>
    </row>
    <row r="65" spans="1:251" s="55" customFormat="1" ht="15" customHeight="1" x14ac:dyDescent="0.2">
      <c r="A65" s="30"/>
      <c r="B65" s="304"/>
      <c r="C65" s="297"/>
      <c r="D65" s="299"/>
      <c r="E65" s="376"/>
      <c r="F65" s="127" t="s">
        <v>13</v>
      </c>
      <c r="G65" s="175"/>
      <c r="H65" s="176"/>
      <c r="I65" s="176"/>
      <c r="J65" s="177"/>
      <c r="K65" s="178"/>
      <c r="L65" s="176"/>
      <c r="M65" s="176"/>
      <c r="N65" s="179"/>
      <c r="O65" s="175">
        <v>1900</v>
      </c>
      <c r="P65" s="176"/>
      <c r="Q65" s="176"/>
      <c r="R65" s="177"/>
      <c r="S65" s="272"/>
    </row>
    <row r="66" spans="1:251" s="55" customFormat="1" ht="15" customHeight="1" x14ac:dyDescent="0.2">
      <c r="A66" s="30"/>
      <c r="B66" s="304"/>
      <c r="C66" s="297"/>
      <c r="D66" s="299"/>
      <c r="E66" s="376"/>
      <c r="F66" s="25" t="s">
        <v>146</v>
      </c>
      <c r="G66" s="175"/>
      <c r="H66" s="176"/>
      <c r="I66" s="176"/>
      <c r="J66" s="177"/>
      <c r="K66" s="180"/>
      <c r="L66" s="176"/>
      <c r="M66" s="176"/>
      <c r="N66" s="179"/>
      <c r="O66" s="175"/>
      <c r="P66" s="176"/>
      <c r="Q66" s="176"/>
      <c r="R66" s="177"/>
      <c r="S66" s="272"/>
    </row>
    <row r="67" spans="1:251" s="59" customFormat="1" ht="15" customHeight="1" x14ac:dyDescent="0.2">
      <c r="A67" s="30"/>
      <c r="B67" s="304"/>
      <c r="C67" s="315"/>
      <c r="D67" s="316"/>
      <c r="E67" s="289" t="s">
        <v>155</v>
      </c>
      <c r="F67" s="262"/>
      <c r="G67" s="104">
        <f>G64+G65+G66</f>
        <v>0</v>
      </c>
      <c r="H67" s="105">
        <f t="shared" ref="H67" si="99">H64+H65+H66</f>
        <v>0</v>
      </c>
      <c r="I67" s="105">
        <f t="shared" ref="I67" si="100">I64+I65+I66</f>
        <v>0</v>
      </c>
      <c r="J67" s="106">
        <f t="shared" ref="J67" si="101">J64+J65+J66</f>
        <v>0</v>
      </c>
      <c r="K67" s="107">
        <f t="shared" ref="K67" si="102">K64+K65+K66</f>
        <v>0</v>
      </c>
      <c r="L67" s="105">
        <f t="shared" ref="L67" si="103">L64+L65+L66</f>
        <v>0</v>
      </c>
      <c r="M67" s="105">
        <f t="shared" ref="M67" si="104">M64+M65+M66</f>
        <v>0</v>
      </c>
      <c r="N67" s="108">
        <f t="shared" ref="N67" si="105">N64+N65+N66</f>
        <v>0</v>
      </c>
      <c r="O67" s="104">
        <f t="shared" ref="O67" si="106">O64+O65+O66</f>
        <v>2600</v>
      </c>
      <c r="P67" s="105">
        <f t="shared" ref="P67" si="107">P64+P65+P66</f>
        <v>0</v>
      </c>
      <c r="Q67" s="105">
        <f t="shared" ref="Q67" si="108">Q64+Q65+Q66</f>
        <v>0</v>
      </c>
      <c r="R67" s="106">
        <f t="shared" ref="R67" si="109">R64+R65+R66</f>
        <v>0</v>
      </c>
      <c r="S67" s="272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</row>
    <row r="68" spans="1:251" s="55" customFormat="1" ht="15" customHeight="1" x14ac:dyDescent="0.2">
      <c r="A68" s="30"/>
      <c r="B68" s="304"/>
      <c r="C68" s="317" t="s">
        <v>133</v>
      </c>
      <c r="D68" s="318" t="s">
        <v>67</v>
      </c>
      <c r="E68" s="376" t="s">
        <v>37</v>
      </c>
      <c r="F68" s="127" t="s">
        <v>12</v>
      </c>
      <c r="G68" s="175"/>
      <c r="H68" s="176"/>
      <c r="I68" s="176"/>
      <c r="J68" s="177"/>
      <c r="K68" s="178">
        <v>30</v>
      </c>
      <c r="L68" s="176"/>
      <c r="M68" s="176"/>
      <c r="N68" s="179"/>
      <c r="O68" s="175">
        <v>600</v>
      </c>
      <c r="P68" s="176"/>
      <c r="Q68" s="176"/>
      <c r="R68" s="177"/>
      <c r="S68" s="272"/>
    </row>
    <row r="69" spans="1:251" s="55" customFormat="1" ht="15" customHeight="1" x14ac:dyDescent="0.2">
      <c r="A69" s="30"/>
      <c r="B69" s="304"/>
      <c r="C69" s="297"/>
      <c r="D69" s="299"/>
      <c r="E69" s="376"/>
      <c r="F69" s="127" t="s">
        <v>13</v>
      </c>
      <c r="G69" s="175"/>
      <c r="H69" s="176"/>
      <c r="I69" s="176"/>
      <c r="J69" s="177"/>
      <c r="K69" s="178">
        <v>100</v>
      </c>
      <c r="L69" s="176"/>
      <c r="M69" s="176"/>
      <c r="N69" s="179"/>
      <c r="O69" s="175">
        <v>2000</v>
      </c>
      <c r="P69" s="176"/>
      <c r="Q69" s="176"/>
      <c r="R69" s="177"/>
      <c r="S69" s="272"/>
    </row>
    <row r="70" spans="1:251" s="55" customFormat="1" ht="15" customHeight="1" x14ac:dyDescent="0.2">
      <c r="A70" s="30"/>
      <c r="B70" s="304"/>
      <c r="C70" s="297"/>
      <c r="D70" s="299"/>
      <c r="E70" s="376"/>
      <c r="F70" s="25" t="s">
        <v>146</v>
      </c>
      <c r="G70" s="175"/>
      <c r="H70" s="176"/>
      <c r="I70" s="176"/>
      <c r="J70" s="177"/>
      <c r="K70" s="178"/>
      <c r="L70" s="176"/>
      <c r="M70" s="176"/>
      <c r="N70" s="179"/>
      <c r="O70" s="175"/>
      <c r="P70" s="176"/>
      <c r="Q70" s="176"/>
      <c r="R70" s="177"/>
      <c r="S70" s="272"/>
    </row>
    <row r="71" spans="1:251" s="59" customFormat="1" ht="15" customHeight="1" x14ac:dyDescent="0.2">
      <c r="A71" s="30"/>
      <c r="B71" s="304"/>
      <c r="C71" s="315"/>
      <c r="D71" s="316"/>
      <c r="E71" s="289" t="s">
        <v>155</v>
      </c>
      <c r="F71" s="262"/>
      <c r="G71" s="104">
        <f>G68+G69+G70</f>
        <v>0</v>
      </c>
      <c r="H71" s="105">
        <f t="shared" ref="H71" si="110">H68+H69+H70</f>
        <v>0</v>
      </c>
      <c r="I71" s="105">
        <f t="shared" ref="I71" si="111">I68+I69+I70</f>
        <v>0</v>
      </c>
      <c r="J71" s="106">
        <f t="shared" ref="J71" si="112">J68+J69+J70</f>
        <v>0</v>
      </c>
      <c r="K71" s="107">
        <f t="shared" ref="K71" si="113">K68+K69+K70</f>
        <v>130</v>
      </c>
      <c r="L71" s="105">
        <f t="shared" ref="L71" si="114">L68+L69+L70</f>
        <v>0</v>
      </c>
      <c r="M71" s="105">
        <f t="shared" ref="M71" si="115">M68+M69+M70</f>
        <v>0</v>
      </c>
      <c r="N71" s="108">
        <f t="shared" ref="N71" si="116">N68+N69+N70</f>
        <v>0</v>
      </c>
      <c r="O71" s="104">
        <f t="shared" ref="O71" si="117">O68+O69+O70</f>
        <v>2600</v>
      </c>
      <c r="P71" s="105">
        <f t="shared" ref="P71" si="118">P68+P69+P70</f>
        <v>0</v>
      </c>
      <c r="Q71" s="105">
        <f t="shared" ref="Q71" si="119">Q68+Q69+Q70</f>
        <v>0</v>
      </c>
      <c r="R71" s="106">
        <f t="shared" ref="R71" si="120">R68+R69+R70</f>
        <v>0</v>
      </c>
      <c r="S71" s="272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</row>
    <row r="72" spans="1:251" s="55" customFormat="1" ht="15" customHeight="1" x14ac:dyDescent="0.2">
      <c r="A72" s="30"/>
      <c r="B72" s="304"/>
      <c r="C72" s="317" t="s">
        <v>134</v>
      </c>
      <c r="D72" s="318" t="s">
        <v>68</v>
      </c>
      <c r="E72" s="376" t="s">
        <v>37</v>
      </c>
      <c r="F72" s="127" t="s">
        <v>12</v>
      </c>
      <c r="G72" s="175"/>
      <c r="H72" s="176"/>
      <c r="I72" s="176"/>
      <c r="J72" s="177"/>
      <c r="K72" s="178">
        <v>100</v>
      </c>
      <c r="L72" s="176"/>
      <c r="M72" s="176"/>
      <c r="N72" s="179"/>
      <c r="O72" s="175">
        <v>250</v>
      </c>
      <c r="P72" s="176"/>
      <c r="Q72" s="176"/>
      <c r="R72" s="177"/>
      <c r="S72" s="272"/>
    </row>
    <row r="73" spans="1:251" s="55" customFormat="1" ht="15" customHeight="1" x14ac:dyDescent="0.2">
      <c r="A73" s="30"/>
      <c r="B73" s="304"/>
      <c r="C73" s="297"/>
      <c r="D73" s="299"/>
      <c r="E73" s="376"/>
      <c r="F73" s="127" t="s">
        <v>13</v>
      </c>
      <c r="G73" s="175"/>
      <c r="H73" s="176"/>
      <c r="I73" s="176"/>
      <c r="J73" s="177"/>
      <c r="K73" s="178">
        <v>350</v>
      </c>
      <c r="L73" s="176"/>
      <c r="M73" s="176"/>
      <c r="N73" s="179"/>
      <c r="O73" s="175">
        <v>950</v>
      </c>
      <c r="P73" s="176"/>
      <c r="Q73" s="176"/>
      <c r="R73" s="177"/>
      <c r="S73" s="272"/>
    </row>
    <row r="74" spans="1:251" s="55" customFormat="1" ht="15" customHeight="1" x14ac:dyDescent="0.2">
      <c r="A74" s="30"/>
      <c r="B74" s="304"/>
      <c r="C74" s="297"/>
      <c r="D74" s="299"/>
      <c r="E74" s="376"/>
      <c r="F74" s="25" t="s">
        <v>146</v>
      </c>
      <c r="G74" s="175"/>
      <c r="H74" s="176"/>
      <c r="I74" s="176"/>
      <c r="J74" s="177"/>
      <c r="K74" s="178"/>
      <c r="L74" s="176"/>
      <c r="M74" s="176"/>
      <c r="N74" s="179"/>
      <c r="O74" s="175"/>
      <c r="P74" s="176"/>
      <c r="Q74" s="176"/>
      <c r="R74" s="177"/>
      <c r="S74" s="272"/>
    </row>
    <row r="75" spans="1:251" s="59" customFormat="1" ht="15" customHeight="1" x14ac:dyDescent="0.2">
      <c r="A75" s="30"/>
      <c r="B75" s="304"/>
      <c r="C75" s="315"/>
      <c r="D75" s="316"/>
      <c r="E75" s="289" t="s">
        <v>155</v>
      </c>
      <c r="F75" s="262"/>
      <c r="G75" s="104">
        <f>G72+G73+G74</f>
        <v>0</v>
      </c>
      <c r="H75" s="105">
        <f t="shared" ref="H75" si="121">H72+H73+H74</f>
        <v>0</v>
      </c>
      <c r="I75" s="105">
        <f t="shared" ref="I75" si="122">I72+I73+I74</f>
        <v>0</v>
      </c>
      <c r="J75" s="106">
        <f t="shared" ref="J75" si="123">J72+J73+J74</f>
        <v>0</v>
      </c>
      <c r="K75" s="107">
        <f t="shared" ref="K75" si="124">K72+K73+K74</f>
        <v>450</v>
      </c>
      <c r="L75" s="105">
        <f t="shared" ref="L75" si="125">L72+L73+L74</f>
        <v>0</v>
      </c>
      <c r="M75" s="105">
        <f t="shared" ref="M75" si="126">M72+M73+M74</f>
        <v>0</v>
      </c>
      <c r="N75" s="108">
        <f t="shared" ref="N75" si="127">N72+N73+N74</f>
        <v>0</v>
      </c>
      <c r="O75" s="104">
        <f t="shared" ref="O75" si="128">O72+O73+O74</f>
        <v>1200</v>
      </c>
      <c r="P75" s="105">
        <f t="shared" ref="P75" si="129">P72+P73+P74</f>
        <v>0</v>
      </c>
      <c r="Q75" s="105">
        <f t="shared" ref="Q75" si="130">Q72+Q73+Q74</f>
        <v>0</v>
      </c>
      <c r="R75" s="106">
        <f t="shared" ref="R75" si="131">R72+R73+R74</f>
        <v>0</v>
      </c>
      <c r="S75" s="273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</row>
    <row r="76" spans="1:251" s="55" customFormat="1" ht="15" customHeight="1" x14ac:dyDescent="0.2">
      <c r="A76" s="30"/>
      <c r="B76" s="304"/>
      <c r="C76" s="317" t="s">
        <v>135</v>
      </c>
      <c r="D76" s="318" t="s">
        <v>69</v>
      </c>
      <c r="E76" s="12" t="s">
        <v>57</v>
      </c>
      <c r="F76" s="25" t="s">
        <v>146</v>
      </c>
      <c r="G76" s="175">
        <v>8</v>
      </c>
      <c r="H76" s="176"/>
      <c r="I76" s="176"/>
      <c r="J76" s="177"/>
      <c r="K76" s="178"/>
      <c r="L76" s="176"/>
      <c r="M76" s="176"/>
      <c r="N76" s="179"/>
      <c r="O76" s="175"/>
      <c r="P76" s="176"/>
      <c r="Q76" s="176"/>
      <c r="R76" s="177"/>
      <c r="S76" s="119"/>
    </row>
    <row r="77" spans="1:251" s="59" customFormat="1" ht="15" customHeight="1" thickBot="1" x14ac:dyDescent="0.25">
      <c r="A77" s="30"/>
      <c r="B77" s="78"/>
      <c r="C77" s="312"/>
      <c r="D77" s="307"/>
      <c r="E77" s="279" t="s">
        <v>155</v>
      </c>
      <c r="F77" s="280"/>
      <c r="G77" s="110">
        <f>G76</f>
        <v>8</v>
      </c>
      <c r="H77" s="111">
        <f t="shared" ref="H77" si="132">H76</f>
        <v>0</v>
      </c>
      <c r="I77" s="111">
        <f t="shared" ref="I77" si="133">I76</f>
        <v>0</v>
      </c>
      <c r="J77" s="112">
        <f t="shared" ref="J77" si="134">J76</f>
        <v>0</v>
      </c>
      <c r="K77" s="113">
        <f t="shared" ref="K77" si="135">K76</f>
        <v>0</v>
      </c>
      <c r="L77" s="111">
        <f t="shared" ref="L77" si="136">L76</f>
        <v>0</v>
      </c>
      <c r="M77" s="111">
        <f t="shared" ref="M77" si="137">M76</f>
        <v>0</v>
      </c>
      <c r="N77" s="114">
        <f t="shared" ref="N77" si="138">N76</f>
        <v>0</v>
      </c>
      <c r="O77" s="110">
        <f t="shared" ref="O77" si="139">O76</f>
        <v>0</v>
      </c>
      <c r="P77" s="111">
        <f t="shared" ref="P77" si="140">P76</f>
        <v>0</v>
      </c>
      <c r="Q77" s="111">
        <f t="shared" ref="Q77" si="141">Q76</f>
        <v>0</v>
      </c>
      <c r="R77" s="112">
        <f t="shared" ref="R77" si="142">R76</f>
        <v>0</v>
      </c>
      <c r="S77" s="8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</row>
    <row r="78" spans="1:251" s="59" customFormat="1" ht="17.100000000000001" customHeight="1" thickBot="1" x14ac:dyDescent="0.25">
      <c r="A78" s="30"/>
      <c r="B78" s="281" t="s">
        <v>156</v>
      </c>
      <c r="C78" s="282"/>
      <c r="D78" s="282"/>
      <c r="E78" s="282"/>
      <c r="F78" s="282"/>
      <c r="G78" s="134">
        <f>G59+G61+G63+G67+G71+G75+G77</f>
        <v>129</v>
      </c>
      <c r="H78" s="134">
        <f t="shared" ref="H78:R78" si="143">H59+H61+H63+H67+H71+H75+H77</f>
        <v>0</v>
      </c>
      <c r="I78" s="134">
        <f t="shared" si="143"/>
        <v>0</v>
      </c>
      <c r="J78" s="135">
        <f t="shared" si="143"/>
        <v>0</v>
      </c>
      <c r="K78" s="136">
        <f t="shared" si="143"/>
        <v>675</v>
      </c>
      <c r="L78" s="134">
        <f t="shared" si="143"/>
        <v>0</v>
      </c>
      <c r="M78" s="134">
        <f t="shared" si="143"/>
        <v>0</v>
      </c>
      <c r="N78" s="137">
        <f t="shared" si="143"/>
        <v>0</v>
      </c>
      <c r="O78" s="134">
        <f t="shared" si="143"/>
        <v>6410</v>
      </c>
      <c r="P78" s="134">
        <f t="shared" si="143"/>
        <v>0</v>
      </c>
      <c r="Q78" s="134">
        <f t="shared" si="143"/>
        <v>0</v>
      </c>
      <c r="R78" s="135">
        <f t="shared" si="143"/>
        <v>0</v>
      </c>
      <c r="S78" s="121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</row>
    <row r="79" spans="1:251" s="55" customFormat="1" ht="17.100000000000001" customHeight="1" thickBot="1" x14ac:dyDescent="0.25">
      <c r="A79" s="30"/>
      <c r="B79" s="276" t="s">
        <v>136</v>
      </c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8"/>
    </row>
    <row r="80" spans="1:251" s="55" customFormat="1" ht="15" customHeight="1" x14ac:dyDescent="0.2">
      <c r="A80" s="30"/>
      <c r="B80" s="304"/>
      <c r="C80" s="310" t="s">
        <v>62</v>
      </c>
      <c r="D80" s="311" t="s">
        <v>143</v>
      </c>
      <c r="E80" s="79" t="s">
        <v>71</v>
      </c>
      <c r="F80" s="76" t="s">
        <v>146</v>
      </c>
      <c r="G80" s="163">
        <v>10</v>
      </c>
      <c r="H80" s="164"/>
      <c r="I80" s="164"/>
      <c r="J80" s="165"/>
      <c r="K80" s="166"/>
      <c r="L80" s="164"/>
      <c r="M80" s="164"/>
      <c r="N80" s="167"/>
      <c r="O80" s="163"/>
      <c r="P80" s="164"/>
      <c r="Q80" s="164"/>
      <c r="R80" s="165"/>
      <c r="S80" s="123"/>
    </row>
    <row r="81" spans="1:251" s="59" customFormat="1" ht="15" customHeight="1" x14ac:dyDescent="0.2">
      <c r="A81" s="30"/>
      <c r="B81" s="304"/>
      <c r="C81" s="260"/>
      <c r="D81" s="261"/>
      <c r="E81" s="289" t="s">
        <v>155</v>
      </c>
      <c r="F81" s="262"/>
      <c r="G81" s="104">
        <f>G80</f>
        <v>10</v>
      </c>
      <c r="H81" s="105">
        <f t="shared" ref="H81" si="144">H80</f>
        <v>0</v>
      </c>
      <c r="I81" s="105">
        <f t="shared" ref="I81" si="145">I80</f>
        <v>0</v>
      </c>
      <c r="J81" s="106">
        <f t="shared" ref="J81" si="146">J80</f>
        <v>0</v>
      </c>
      <c r="K81" s="107">
        <f t="shared" ref="K81" si="147">K80</f>
        <v>0</v>
      </c>
      <c r="L81" s="105">
        <f t="shared" ref="L81" si="148">L80</f>
        <v>0</v>
      </c>
      <c r="M81" s="105">
        <f t="shared" ref="M81" si="149">M80</f>
        <v>0</v>
      </c>
      <c r="N81" s="108">
        <f t="shared" ref="N81" si="150">N80</f>
        <v>0</v>
      </c>
      <c r="O81" s="104">
        <f t="shared" ref="O81" si="151">O80</f>
        <v>0</v>
      </c>
      <c r="P81" s="105">
        <f t="shared" ref="P81" si="152">P80</f>
        <v>0</v>
      </c>
      <c r="Q81" s="105">
        <f t="shared" ref="Q81" si="153">Q80</f>
        <v>0</v>
      </c>
      <c r="R81" s="106">
        <f t="shared" ref="R81" si="154">R80</f>
        <v>0</v>
      </c>
      <c r="S81" s="124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</row>
    <row r="82" spans="1:251" s="55" customFormat="1" ht="15" customHeight="1" x14ac:dyDescent="0.2">
      <c r="A82" s="30"/>
      <c r="B82" s="304"/>
      <c r="C82" s="260" t="s">
        <v>142</v>
      </c>
      <c r="D82" s="261" t="s">
        <v>70</v>
      </c>
      <c r="E82" s="23" t="s">
        <v>71</v>
      </c>
      <c r="F82" s="181" t="s">
        <v>144</v>
      </c>
      <c r="G82" s="182">
        <v>20</v>
      </c>
      <c r="H82" s="183"/>
      <c r="I82" s="183"/>
      <c r="J82" s="184"/>
      <c r="K82" s="185">
        <v>40</v>
      </c>
      <c r="L82" s="183"/>
      <c r="M82" s="183"/>
      <c r="N82" s="186"/>
      <c r="O82" s="182">
        <v>40</v>
      </c>
      <c r="P82" s="183"/>
      <c r="Q82" s="183"/>
      <c r="R82" s="184"/>
      <c r="S82" s="125"/>
    </row>
    <row r="83" spans="1:251" s="59" customFormat="1" ht="15" customHeight="1" thickBot="1" x14ac:dyDescent="0.25">
      <c r="A83" s="30"/>
      <c r="B83" s="78"/>
      <c r="C83" s="301"/>
      <c r="D83" s="302"/>
      <c r="E83" s="279" t="s">
        <v>155</v>
      </c>
      <c r="F83" s="280"/>
      <c r="G83" s="110">
        <f>G82</f>
        <v>20</v>
      </c>
      <c r="H83" s="111">
        <f t="shared" ref="H83" si="155">H82</f>
        <v>0</v>
      </c>
      <c r="I83" s="111">
        <f t="shared" ref="I83" si="156">I82</f>
        <v>0</v>
      </c>
      <c r="J83" s="112">
        <f t="shared" ref="J83" si="157">J82</f>
        <v>0</v>
      </c>
      <c r="K83" s="113">
        <f t="shared" ref="K83" si="158">K82</f>
        <v>40</v>
      </c>
      <c r="L83" s="111">
        <f t="shared" ref="L83" si="159">L82</f>
        <v>0</v>
      </c>
      <c r="M83" s="111">
        <f t="shared" ref="M83" si="160">M82</f>
        <v>0</v>
      </c>
      <c r="N83" s="114">
        <f t="shared" ref="N83" si="161">N82</f>
        <v>0</v>
      </c>
      <c r="O83" s="110">
        <f t="shared" ref="O83" si="162">O82</f>
        <v>40</v>
      </c>
      <c r="P83" s="111">
        <f t="shared" ref="P83" si="163">P82</f>
        <v>0</v>
      </c>
      <c r="Q83" s="111">
        <f t="shared" ref="Q83" si="164">Q82</f>
        <v>0</v>
      </c>
      <c r="R83" s="112">
        <f t="shared" ref="R83" si="165">R82</f>
        <v>0</v>
      </c>
      <c r="S83" s="8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  <c r="HU83" s="55"/>
      <c r="HV83" s="55"/>
      <c r="HW83" s="55"/>
      <c r="HX83" s="55"/>
      <c r="HY83" s="55"/>
      <c r="HZ83" s="55"/>
      <c r="IA83" s="55"/>
      <c r="IB83" s="55"/>
      <c r="IC83" s="55"/>
      <c r="ID83" s="55"/>
      <c r="IE83" s="55"/>
      <c r="IF83" s="55"/>
      <c r="IG83" s="55"/>
      <c r="IH83" s="55"/>
      <c r="II83" s="55"/>
      <c r="IJ83" s="55"/>
      <c r="IK83" s="55"/>
      <c r="IL83" s="55"/>
      <c r="IM83" s="55"/>
      <c r="IN83" s="55"/>
      <c r="IO83" s="55"/>
      <c r="IP83" s="55"/>
      <c r="IQ83" s="55"/>
    </row>
    <row r="84" spans="1:251" s="59" customFormat="1" ht="17.100000000000001" customHeight="1" thickBot="1" x14ac:dyDescent="0.25">
      <c r="A84" s="30"/>
      <c r="B84" s="281" t="s">
        <v>156</v>
      </c>
      <c r="C84" s="282"/>
      <c r="D84" s="282"/>
      <c r="E84" s="282"/>
      <c r="F84" s="282"/>
      <c r="G84" s="134">
        <f>G81+G83</f>
        <v>30</v>
      </c>
      <c r="H84" s="134">
        <f t="shared" ref="H84:R84" si="166">H81+H83</f>
        <v>0</v>
      </c>
      <c r="I84" s="134">
        <f t="shared" si="166"/>
        <v>0</v>
      </c>
      <c r="J84" s="135">
        <f t="shared" si="166"/>
        <v>0</v>
      </c>
      <c r="K84" s="136">
        <f t="shared" si="166"/>
        <v>40</v>
      </c>
      <c r="L84" s="134">
        <f t="shared" si="166"/>
        <v>0</v>
      </c>
      <c r="M84" s="134">
        <f t="shared" si="166"/>
        <v>0</v>
      </c>
      <c r="N84" s="137">
        <f t="shared" si="166"/>
        <v>0</v>
      </c>
      <c r="O84" s="134">
        <f t="shared" si="166"/>
        <v>40</v>
      </c>
      <c r="P84" s="134">
        <f t="shared" si="166"/>
        <v>0</v>
      </c>
      <c r="Q84" s="134">
        <f t="shared" si="166"/>
        <v>0</v>
      </c>
      <c r="R84" s="135">
        <f t="shared" si="166"/>
        <v>0</v>
      </c>
      <c r="S84" s="121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  <c r="HU84" s="55"/>
      <c r="HV84" s="55"/>
      <c r="HW84" s="55"/>
      <c r="HX84" s="55"/>
      <c r="HY84" s="55"/>
      <c r="HZ84" s="55"/>
      <c r="IA84" s="55"/>
      <c r="IB84" s="55"/>
      <c r="IC84" s="55"/>
      <c r="ID84" s="55"/>
      <c r="IE84" s="55"/>
      <c r="IF84" s="55"/>
      <c r="IG84" s="55"/>
      <c r="IH84" s="55"/>
      <c r="II84" s="55"/>
      <c r="IJ84" s="55"/>
      <c r="IK84" s="55"/>
      <c r="IL84" s="55"/>
      <c r="IM84" s="55"/>
      <c r="IN84" s="55"/>
      <c r="IO84" s="55"/>
      <c r="IP84" s="55"/>
      <c r="IQ84" s="55"/>
    </row>
    <row r="85" spans="1:251" s="59" customFormat="1" ht="17.100000000000001" customHeight="1" thickBot="1" x14ac:dyDescent="0.25">
      <c r="A85" s="283" t="s">
        <v>157</v>
      </c>
      <c r="B85" s="290"/>
      <c r="C85" s="290"/>
      <c r="D85" s="290"/>
      <c r="E85" s="290"/>
      <c r="F85" s="290"/>
      <c r="G85" s="152">
        <f>G54+G78+G84</f>
        <v>209</v>
      </c>
      <c r="H85" s="152">
        <f t="shared" ref="H85:R85" si="167">H54+H78+H84</f>
        <v>0</v>
      </c>
      <c r="I85" s="152">
        <f t="shared" si="167"/>
        <v>0</v>
      </c>
      <c r="J85" s="187">
        <f t="shared" si="167"/>
        <v>0</v>
      </c>
      <c r="K85" s="188">
        <f t="shared" si="167"/>
        <v>745</v>
      </c>
      <c r="L85" s="152">
        <f t="shared" si="167"/>
        <v>0</v>
      </c>
      <c r="M85" s="152">
        <f t="shared" si="167"/>
        <v>0</v>
      </c>
      <c r="N85" s="189">
        <f t="shared" si="167"/>
        <v>0</v>
      </c>
      <c r="O85" s="152">
        <f t="shared" si="167"/>
        <v>6480</v>
      </c>
      <c r="P85" s="152">
        <f t="shared" si="167"/>
        <v>0</v>
      </c>
      <c r="Q85" s="152">
        <f t="shared" si="167"/>
        <v>0</v>
      </c>
      <c r="R85" s="187">
        <f t="shared" si="167"/>
        <v>0</v>
      </c>
      <c r="S85" s="122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  <c r="HU85" s="55"/>
      <c r="HV85" s="55"/>
      <c r="HW85" s="55"/>
      <c r="HX85" s="55"/>
      <c r="HY85" s="55"/>
      <c r="HZ85" s="55"/>
      <c r="IA85" s="55"/>
      <c r="IB85" s="55"/>
      <c r="IC85" s="55"/>
      <c r="ID85" s="55"/>
      <c r="IE85" s="55"/>
      <c r="IF85" s="55"/>
      <c r="IG85" s="55"/>
      <c r="IH85" s="55"/>
      <c r="II85" s="55"/>
      <c r="IJ85" s="55"/>
      <c r="IK85" s="55"/>
      <c r="IL85" s="55"/>
      <c r="IM85" s="55"/>
      <c r="IN85" s="55"/>
      <c r="IO85" s="55"/>
      <c r="IP85" s="55"/>
      <c r="IQ85" s="55"/>
    </row>
    <row r="86" spans="1:251" s="55" customFormat="1" ht="17.100000000000001" customHeight="1" thickBot="1" x14ac:dyDescent="0.25">
      <c r="A86" s="332" t="s">
        <v>72</v>
      </c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4"/>
    </row>
    <row r="87" spans="1:251" s="55" customFormat="1" ht="17.100000000000001" customHeight="1" thickBot="1" x14ac:dyDescent="0.25">
      <c r="A87" s="303"/>
      <c r="B87" s="276" t="s">
        <v>73</v>
      </c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8"/>
    </row>
    <row r="88" spans="1:251" s="55" customFormat="1" ht="26.25" customHeight="1" x14ac:dyDescent="0.2">
      <c r="A88" s="303"/>
      <c r="B88" s="304"/>
      <c r="C88" s="310" t="s">
        <v>74</v>
      </c>
      <c r="D88" s="311" t="s">
        <v>75</v>
      </c>
      <c r="E88" s="79" t="s">
        <v>76</v>
      </c>
      <c r="F88" s="76" t="s">
        <v>146</v>
      </c>
      <c r="G88" s="88">
        <v>1</v>
      </c>
      <c r="H88" s="89"/>
      <c r="I88" s="89"/>
      <c r="J88" s="90"/>
      <c r="K88" s="91"/>
      <c r="L88" s="89"/>
      <c r="M88" s="89"/>
      <c r="N88" s="92"/>
      <c r="O88" s="88"/>
      <c r="P88" s="89"/>
      <c r="Q88" s="89"/>
      <c r="R88" s="90"/>
      <c r="S88" s="123"/>
    </row>
    <row r="89" spans="1:251" s="59" customFormat="1" ht="22.5" customHeight="1" x14ac:dyDescent="0.2">
      <c r="A89" s="303"/>
      <c r="B89" s="304"/>
      <c r="C89" s="260"/>
      <c r="D89" s="261"/>
      <c r="E89" s="289" t="s">
        <v>155</v>
      </c>
      <c r="F89" s="262"/>
      <c r="G89" s="104">
        <f>G88</f>
        <v>1</v>
      </c>
      <c r="H89" s="105">
        <f t="shared" ref="H89" si="168">H88</f>
        <v>0</v>
      </c>
      <c r="I89" s="105">
        <f t="shared" ref="I89" si="169">I88</f>
        <v>0</v>
      </c>
      <c r="J89" s="106">
        <f t="shared" ref="J89" si="170">J88</f>
        <v>0</v>
      </c>
      <c r="K89" s="107">
        <f t="shared" ref="K89" si="171">K88</f>
        <v>0</v>
      </c>
      <c r="L89" s="105">
        <f t="shared" ref="L89" si="172">L88</f>
        <v>0</v>
      </c>
      <c r="M89" s="105">
        <f t="shared" ref="M89" si="173">M88</f>
        <v>0</v>
      </c>
      <c r="N89" s="108">
        <f t="shared" ref="N89" si="174">N88</f>
        <v>0</v>
      </c>
      <c r="O89" s="104">
        <f t="shared" ref="O89" si="175">O88</f>
        <v>0</v>
      </c>
      <c r="P89" s="105">
        <f t="shared" ref="P89" si="176">P88</f>
        <v>0</v>
      </c>
      <c r="Q89" s="105">
        <f t="shared" ref="Q89" si="177">Q88</f>
        <v>0</v>
      </c>
      <c r="R89" s="106">
        <f t="shared" ref="R89" si="178">R88</f>
        <v>0</v>
      </c>
      <c r="S89" s="124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  <c r="HU89" s="55"/>
      <c r="HV89" s="55"/>
      <c r="HW89" s="55"/>
      <c r="HX89" s="55"/>
      <c r="HY89" s="55"/>
      <c r="HZ89" s="55"/>
      <c r="IA89" s="55"/>
      <c r="IB89" s="55"/>
      <c r="IC89" s="55"/>
      <c r="ID89" s="55"/>
      <c r="IE89" s="55"/>
      <c r="IF89" s="55"/>
      <c r="IG89" s="55"/>
      <c r="IH89" s="55"/>
      <c r="II89" s="55"/>
      <c r="IJ89" s="55"/>
      <c r="IK89" s="55"/>
      <c r="IL89" s="55"/>
      <c r="IM89" s="55"/>
      <c r="IN89" s="55"/>
      <c r="IO89" s="55"/>
      <c r="IP89" s="55"/>
      <c r="IQ89" s="55"/>
    </row>
    <row r="90" spans="1:251" s="55" customFormat="1" ht="15" customHeight="1" x14ac:dyDescent="0.2">
      <c r="A90" s="303"/>
      <c r="B90" s="304"/>
      <c r="C90" s="260" t="s">
        <v>77</v>
      </c>
      <c r="D90" s="261" t="s">
        <v>78</v>
      </c>
      <c r="E90" s="11" t="s">
        <v>42</v>
      </c>
      <c r="F90" s="25" t="s">
        <v>146</v>
      </c>
      <c r="G90" s="98">
        <v>4</v>
      </c>
      <c r="H90" s="99"/>
      <c r="I90" s="99"/>
      <c r="J90" s="100"/>
      <c r="K90" s="101">
        <v>4</v>
      </c>
      <c r="L90" s="99"/>
      <c r="M90" s="99"/>
      <c r="N90" s="102"/>
      <c r="O90" s="98">
        <v>4</v>
      </c>
      <c r="P90" s="99"/>
      <c r="Q90" s="99"/>
      <c r="R90" s="100"/>
      <c r="S90" s="118"/>
    </row>
    <row r="91" spans="1:251" s="59" customFormat="1" ht="15" customHeight="1" thickBot="1" x14ac:dyDescent="0.25">
      <c r="A91" s="303"/>
      <c r="B91" s="304"/>
      <c r="C91" s="301"/>
      <c r="D91" s="302"/>
      <c r="E91" s="279" t="s">
        <v>155</v>
      </c>
      <c r="F91" s="280"/>
      <c r="G91" s="110">
        <f>G90</f>
        <v>4</v>
      </c>
      <c r="H91" s="111">
        <f t="shared" ref="H91" si="179">H90</f>
        <v>0</v>
      </c>
      <c r="I91" s="111">
        <f t="shared" ref="I91" si="180">I90</f>
        <v>0</v>
      </c>
      <c r="J91" s="112">
        <f t="shared" ref="J91" si="181">J90</f>
        <v>0</v>
      </c>
      <c r="K91" s="113">
        <f t="shared" ref="K91" si="182">K90</f>
        <v>4</v>
      </c>
      <c r="L91" s="111">
        <f t="shared" ref="L91" si="183">L90</f>
        <v>0</v>
      </c>
      <c r="M91" s="111">
        <f t="shared" ref="M91" si="184">M90</f>
        <v>0</v>
      </c>
      <c r="N91" s="114">
        <f t="shared" ref="N91" si="185">N90</f>
        <v>0</v>
      </c>
      <c r="O91" s="110">
        <f t="shared" ref="O91" si="186">O90</f>
        <v>4</v>
      </c>
      <c r="P91" s="111">
        <f t="shared" ref="P91" si="187">P90</f>
        <v>0</v>
      </c>
      <c r="Q91" s="111">
        <f t="shared" ref="Q91" si="188">Q90</f>
        <v>0</v>
      </c>
      <c r="R91" s="112">
        <f t="shared" ref="R91" si="189">R90</f>
        <v>0</v>
      </c>
      <c r="S91" s="124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  <c r="HU91" s="55"/>
      <c r="HV91" s="55"/>
      <c r="HW91" s="55"/>
      <c r="HX91" s="55"/>
      <c r="HY91" s="55"/>
      <c r="HZ91" s="55"/>
      <c r="IA91" s="55"/>
      <c r="IB91" s="55"/>
      <c r="IC91" s="55"/>
      <c r="ID91" s="55"/>
      <c r="IE91" s="55"/>
      <c r="IF91" s="55"/>
      <c r="IG91" s="55"/>
      <c r="IH91" s="55"/>
      <c r="II91" s="55"/>
      <c r="IJ91" s="55"/>
      <c r="IK91" s="55"/>
      <c r="IL91" s="55"/>
      <c r="IM91" s="55"/>
      <c r="IN91" s="55"/>
      <c r="IO91" s="55"/>
      <c r="IP91" s="55"/>
      <c r="IQ91" s="55"/>
    </row>
    <row r="92" spans="1:251" s="59" customFormat="1" ht="17.100000000000001" customHeight="1" thickBot="1" x14ac:dyDescent="0.25">
      <c r="A92" s="303"/>
      <c r="B92" s="281" t="s">
        <v>156</v>
      </c>
      <c r="C92" s="282"/>
      <c r="D92" s="282"/>
      <c r="E92" s="282"/>
      <c r="F92" s="282"/>
      <c r="G92" s="133">
        <f>G89+G91</f>
        <v>5</v>
      </c>
      <c r="H92" s="134">
        <f t="shared" ref="H92" si="190">H89+H91</f>
        <v>0</v>
      </c>
      <c r="I92" s="134">
        <f t="shared" ref="I92" si="191">I89+I91</f>
        <v>0</v>
      </c>
      <c r="J92" s="135">
        <f t="shared" ref="J92" si="192">J89+J91</f>
        <v>0</v>
      </c>
      <c r="K92" s="136">
        <f t="shared" ref="K92" si="193">K89+K91</f>
        <v>4</v>
      </c>
      <c r="L92" s="134">
        <f t="shared" ref="L92" si="194">L89+L91</f>
        <v>0</v>
      </c>
      <c r="M92" s="134">
        <f t="shared" ref="M92" si="195">M89+M91</f>
        <v>0</v>
      </c>
      <c r="N92" s="137">
        <f t="shared" ref="N92" si="196">N89+N91</f>
        <v>0</v>
      </c>
      <c r="O92" s="134">
        <f t="shared" ref="O92" si="197">O89+O91</f>
        <v>4</v>
      </c>
      <c r="P92" s="134">
        <f t="shared" ref="P92" si="198">P89+P91</f>
        <v>0</v>
      </c>
      <c r="Q92" s="134">
        <f t="shared" ref="Q92" si="199">Q89+Q91</f>
        <v>0</v>
      </c>
      <c r="R92" s="135">
        <f t="shared" ref="R92" si="200">R89+R91</f>
        <v>0</v>
      </c>
      <c r="S92" s="121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  <c r="HU92" s="55"/>
      <c r="HV92" s="55"/>
      <c r="HW92" s="55"/>
      <c r="HX92" s="55"/>
      <c r="HY92" s="55"/>
      <c r="HZ92" s="55"/>
      <c r="IA92" s="55"/>
      <c r="IB92" s="55"/>
      <c r="IC92" s="55"/>
      <c r="ID92" s="55"/>
      <c r="IE92" s="55"/>
      <c r="IF92" s="55"/>
      <c r="IG92" s="55"/>
      <c r="IH92" s="55"/>
      <c r="II92" s="55"/>
      <c r="IJ92" s="55"/>
      <c r="IK92" s="55"/>
      <c r="IL92" s="55"/>
      <c r="IM92" s="55"/>
      <c r="IN92" s="55"/>
      <c r="IO92" s="55"/>
      <c r="IP92" s="55"/>
      <c r="IQ92" s="55"/>
    </row>
    <row r="93" spans="1:251" s="55" customFormat="1" ht="17.100000000000001" customHeight="1" thickBot="1" x14ac:dyDescent="0.25">
      <c r="A93" s="303"/>
      <c r="B93" s="276" t="s">
        <v>79</v>
      </c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8"/>
    </row>
    <row r="94" spans="1:251" s="55" customFormat="1" ht="46.5" customHeight="1" x14ac:dyDescent="0.2">
      <c r="A94" s="303"/>
      <c r="B94" s="129"/>
      <c r="C94" s="296" t="s">
        <v>80</v>
      </c>
      <c r="D94" s="313" t="s">
        <v>81</v>
      </c>
      <c r="E94" s="190" t="s">
        <v>57</v>
      </c>
      <c r="F94" s="126" t="s">
        <v>13</v>
      </c>
      <c r="G94" s="88">
        <v>157.69999999999999</v>
      </c>
      <c r="H94" s="89"/>
      <c r="I94" s="89"/>
      <c r="J94" s="90"/>
      <c r="K94" s="91">
        <v>1712</v>
      </c>
      <c r="L94" s="89"/>
      <c r="M94" s="89"/>
      <c r="N94" s="92"/>
      <c r="O94" s="88">
        <v>2490</v>
      </c>
      <c r="P94" s="89"/>
      <c r="Q94" s="89"/>
      <c r="R94" s="90"/>
      <c r="S94" s="274" t="s">
        <v>141</v>
      </c>
    </row>
    <row r="95" spans="1:251" s="59" customFormat="1" ht="15" customHeight="1" thickBot="1" x14ac:dyDescent="0.25">
      <c r="A95" s="69"/>
      <c r="B95" s="129"/>
      <c r="C95" s="312"/>
      <c r="D95" s="314"/>
      <c r="E95" s="279" t="s">
        <v>155</v>
      </c>
      <c r="F95" s="280"/>
      <c r="G95" s="110">
        <f>G94</f>
        <v>157.69999999999999</v>
      </c>
      <c r="H95" s="111">
        <f t="shared" ref="H95:H96" si="201">H94</f>
        <v>0</v>
      </c>
      <c r="I95" s="111">
        <f t="shared" ref="I95:I96" si="202">I94</f>
        <v>0</v>
      </c>
      <c r="J95" s="112">
        <f t="shared" ref="J95:J96" si="203">J94</f>
        <v>0</v>
      </c>
      <c r="K95" s="113">
        <f t="shared" ref="K95:K96" si="204">K94</f>
        <v>1712</v>
      </c>
      <c r="L95" s="111">
        <f t="shared" ref="L95:L96" si="205">L94</f>
        <v>0</v>
      </c>
      <c r="M95" s="111">
        <f t="shared" ref="M95:M96" si="206">M94</f>
        <v>0</v>
      </c>
      <c r="N95" s="114">
        <f t="shared" ref="N95:N96" si="207">N94</f>
        <v>0</v>
      </c>
      <c r="O95" s="110">
        <f t="shared" ref="O95:O96" si="208">O94</f>
        <v>2490</v>
      </c>
      <c r="P95" s="111">
        <f t="shared" ref="P95:P96" si="209">P94</f>
        <v>0</v>
      </c>
      <c r="Q95" s="111">
        <f t="shared" ref="Q95:Q96" si="210">Q94</f>
        <v>0</v>
      </c>
      <c r="R95" s="112">
        <f t="shared" ref="R95:R96" si="211">R94</f>
        <v>0</v>
      </c>
      <c r="S95" s="27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  <c r="HU95" s="55"/>
      <c r="HV95" s="55"/>
      <c r="HW95" s="55"/>
      <c r="HX95" s="55"/>
      <c r="HY95" s="55"/>
      <c r="HZ95" s="55"/>
      <c r="IA95" s="55"/>
      <c r="IB95" s="55"/>
      <c r="IC95" s="55"/>
      <c r="ID95" s="55"/>
      <c r="IE95" s="55"/>
      <c r="IF95" s="55"/>
      <c r="IG95" s="55"/>
      <c r="IH95" s="55"/>
      <c r="II95" s="55"/>
      <c r="IJ95" s="55"/>
      <c r="IK95" s="55"/>
      <c r="IL95" s="55"/>
      <c r="IM95" s="55"/>
      <c r="IN95" s="55"/>
      <c r="IO95" s="55"/>
      <c r="IP95" s="55"/>
      <c r="IQ95" s="55"/>
    </row>
    <row r="96" spans="1:251" s="59" customFormat="1" ht="17.100000000000001" customHeight="1" thickBot="1" x14ac:dyDescent="0.25">
      <c r="A96" s="30"/>
      <c r="B96" s="281" t="s">
        <v>156</v>
      </c>
      <c r="C96" s="282"/>
      <c r="D96" s="282"/>
      <c r="E96" s="282"/>
      <c r="F96" s="282"/>
      <c r="G96" s="134">
        <f>G95</f>
        <v>157.69999999999999</v>
      </c>
      <c r="H96" s="134">
        <f t="shared" si="201"/>
        <v>0</v>
      </c>
      <c r="I96" s="134">
        <f t="shared" si="202"/>
        <v>0</v>
      </c>
      <c r="J96" s="135">
        <f t="shared" si="203"/>
        <v>0</v>
      </c>
      <c r="K96" s="136">
        <f t="shared" si="204"/>
        <v>1712</v>
      </c>
      <c r="L96" s="134">
        <f t="shared" si="205"/>
        <v>0</v>
      </c>
      <c r="M96" s="134">
        <f t="shared" si="206"/>
        <v>0</v>
      </c>
      <c r="N96" s="137">
        <f t="shared" si="207"/>
        <v>0</v>
      </c>
      <c r="O96" s="134">
        <f t="shared" si="208"/>
        <v>2490</v>
      </c>
      <c r="P96" s="134">
        <f t="shared" si="209"/>
        <v>0</v>
      </c>
      <c r="Q96" s="134">
        <f t="shared" si="210"/>
        <v>0</v>
      </c>
      <c r="R96" s="135">
        <f t="shared" si="211"/>
        <v>0</v>
      </c>
      <c r="S96" s="128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  <c r="HU96" s="55"/>
      <c r="HV96" s="55"/>
      <c r="HW96" s="55"/>
      <c r="HX96" s="55"/>
      <c r="HY96" s="55"/>
      <c r="HZ96" s="55"/>
      <c r="IA96" s="55"/>
      <c r="IB96" s="55"/>
      <c r="IC96" s="55"/>
      <c r="ID96" s="55"/>
      <c r="IE96" s="55"/>
      <c r="IF96" s="55"/>
      <c r="IG96" s="55"/>
      <c r="IH96" s="55"/>
      <c r="II96" s="55"/>
      <c r="IJ96" s="55"/>
      <c r="IK96" s="55"/>
      <c r="IL96" s="55"/>
      <c r="IM96" s="55"/>
      <c r="IN96" s="55"/>
      <c r="IO96" s="55"/>
      <c r="IP96" s="55"/>
      <c r="IQ96" s="55"/>
    </row>
    <row r="97" spans="1:251" s="59" customFormat="1" ht="17.100000000000001" customHeight="1" thickBot="1" x14ac:dyDescent="0.25">
      <c r="A97" s="283" t="s">
        <v>157</v>
      </c>
      <c r="B97" s="290"/>
      <c r="C97" s="290"/>
      <c r="D97" s="290"/>
      <c r="E97" s="290"/>
      <c r="F97" s="290"/>
      <c r="G97" s="152">
        <f>G92+G96</f>
        <v>162.69999999999999</v>
      </c>
      <c r="H97" s="152">
        <f t="shared" ref="H97:R97" si="212">H92+H96</f>
        <v>0</v>
      </c>
      <c r="I97" s="152">
        <f t="shared" si="212"/>
        <v>0</v>
      </c>
      <c r="J97" s="187">
        <f t="shared" si="212"/>
        <v>0</v>
      </c>
      <c r="K97" s="188">
        <f t="shared" si="212"/>
        <v>1716</v>
      </c>
      <c r="L97" s="152">
        <f t="shared" si="212"/>
        <v>0</v>
      </c>
      <c r="M97" s="152">
        <f t="shared" si="212"/>
        <v>0</v>
      </c>
      <c r="N97" s="189">
        <f t="shared" si="212"/>
        <v>0</v>
      </c>
      <c r="O97" s="152">
        <f t="shared" si="212"/>
        <v>2494</v>
      </c>
      <c r="P97" s="152">
        <f t="shared" si="212"/>
        <v>0</v>
      </c>
      <c r="Q97" s="152">
        <f t="shared" si="212"/>
        <v>0</v>
      </c>
      <c r="R97" s="187">
        <f t="shared" si="212"/>
        <v>0</v>
      </c>
      <c r="S97" s="122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  <c r="HU97" s="55"/>
      <c r="HV97" s="55"/>
      <c r="HW97" s="55"/>
      <c r="HX97" s="55"/>
      <c r="HY97" s="55"/>
      <c r="HZ97" s="55"/>
      <c r="IA97" s="55"/>
      <c r="IB97" s="55"/>
      <c r="IC97" s="55"/>
      <c r="ID97" s="55"/>
      <c r="IE97" s="55"/>
      <c r="IF97" s="55"/>
      <c r="IG97" s="55"/>
      <c r="IH97" s="55"/>
      <c r="II97" s="55"/>
      <c r="IJ97" s="55"/>
      <c r="IK97" s="55"/>
      <c r="IL97" s="55"/>
      <c r="IM97" s="55"/>
      <c r="IN97" s="55"/>
      <c r="IO97" s="55"/>
      <c r="IP97" s="55"/>
      <c r="IQ97" s="55"/>
    </row>
    <row r="98" spans="1:251" s="55" customFormat="1" ht="17.100000000000001" customHeight="1" thickBot="1" x14ac:dyDescent="0.25">
      <c r="A98" s="377" t="s">
        <v>82</v>
      </c>
      <c r="B98" s="286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8"/>
    </row>
    <row r="99" spans="1:251" s="55" customFormat="1" ht="17.100000000000001" customHeight="1" thickBot="1" x14ac:dyDescent="0.25">
      <c r="A99" s="303"/>
      <c r="B99" s="276" t="s">
        <v>83</v>
      </c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8"/>
    </row>
    <row r="100" spans="1:251" s="55" customFormat="1" ht="15" customHeight="1" x14ac:dyDescent="0.2">
      <c r="A100" s="303"/>
      <c r="B100" s="304"/>
      <c r="C100" s="310" t="s">
        <v>84</v>
      </c>
      <c r="D100" s="311" t="s">
        <v>85</v>
      </c>
      <c r="E100" s="79" t="s">
        <v>86</v>
      </c>
      <c r="F100" s="76" t="s">
        <v>146</v>
      </c>
      <c r="G100" s="88">
        <v>5</v>
      </c>
      <c r="H100" s="89"/>
      <c r="I100" s="89"/>
      <c r="J100" s="90"/>
      <c r="K100" s="91">
        <v>5</v>
      </c>
      <c r="L100" s="89"/>
      <c r="M100" s="89"/>
      <c r="N100" s="92"/>
      <c r="O100" s="88">
        <v>5</v>
      </c>
      <c r="P100" s="89"/>
      <c r="Q100" s="89"/>
      <c r="R100" s="90"/>
      <c r="S100" s="131"/>
    </row>
    <row r="101" spans="1:251" s="59" customFormat="1" ht="15" customHeight="1" x14ac:dyDescent="0.2">
      <c r="A101" s="303"/>
      <c r="B101" s="304"/>
      <c r="C101" s="260"/>
      <c r="D101" s="261"/>
      <c r="E101" s="289" t="s">
        <v>155</v>
      </c>
      <c r="F101" s="262"/>
      <c r="G101" s="104">
        <f>G100</f>
        <v>5</v>
      </c>
      <c r="H101" s="105">
        <f t="shared" ref="H101" si="213">H100</f>
        <v>0</v>
      </c>
      <c r="I101" s="105">
        <f t="shared" ref="I101" si="214">I100</f>
        <v>0</v>
      </c>
      <c r="J101" s="106">
        <f t="shared" ref="J101" si="215">J100</f>
        <v>0</v>
      </c>
      <c r="K101" s="107">
        <f t="shared" ref="K101" si="216">K100</f>
        <v>5</v>
      </c>
      <c r="L101" s="105">
        <f t="shared" ref="L101" si="217">L100</f>
        <v>0</v>
      </c>
      <c r="M101" s="105">
        <f t="shared" ref="M101" si="218">M100</f>
        <v>0</v>
      </c>
      <c r="N101" s="108">
        <f t="shared" ref="N101" si="219">N100</f>
        <v>0</v>
      </c>
      <c r="O101" s="104">
        <f t="shared" ref="O101" si="220">O100</f>
        <v>5</v>
      </c>
      <c r="P101" s="105">
        <f t="shared" ref="P101" si="221">P100</f>
        <v>0</v>
      </c>
      <c r="Q101" s="105">
        <f t="shared" ref="Q101" si="222">Q100</f>
        <v>0</v>
      </c>
      <c r="R101" s="106">
        <f t="shared" ref="R101" si="223">R100</f>
        <v>0</v>
      </c>
      <c r="S101" s="73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</row>
    <row r="102" spans="1:251" s="55" customFormat="1" ht="15" customHeight="1" x14ac:dyDescent="0.2">
      <c r="A102" s="303"/>
      <c r="B102" s="304"/>
      <c r="C102" s="260" t="s">
        <v>87</v>
      </c>
      <c r="D102" s="261" t="s">
        <v>88</v>
      </c>
      <c r="E102" s="12" t="s">
        <v>86</v>
      </c>
      <c r="F102" s="25" t="s">
        <v>146</v>
      </c>
      <c r="G102" s="98">
        <v>1</v>
      </c>
      <c r="H102" s="99"/>
      <c r="I102" s="99"/>
      <c r="J102" s="100"/>
      <c r="K102" s="101">
        <v>1</v>
      </c>
      <c r="L102" s="99"/>
      <c r="M102" s="99"/>
      <c r="N102" s="102"/>
      <c r="O102" s="98">
        <v>4</v>
      </c>
      <c r="P102" s="99"/>
      <c r="Q102" s="99"/>
      <c r="R102" s="100"/>
      <c r="S102" s="130"/>
    </row>
    <row r="103" spans="1:251" s="59" customFormat="1" ht="15" customHeight="1" thickBot="1" x14ac:dyDescent="0.25">
      <c r="A103" s="303"/>
      <c r="B103" s="78"/>
      <c r="C103" s="301"/>
      <c r="D103" s="302"/>
      <c r="E103" s="279" t="s">
        <v>155</v>
      </c>
      <c r="F103" s="280"/>
      <c r="G103" s="110">
        <f>G102</f>
        <v>1</v>
      </c>
      <c r="H103" s="111">
        <f t="shared" ref="H103" si="224">H102</f>
        <v>0</v>
      </c>
      <c r="I103" s="111">
        <f t="shared" ref="I103" si="225">I102</f>
        <v>0</v>
      </c>
      <c r="J103" s="112">
        <f t="shared" ref="J103" si="226">J102</f>
        <v>0</v>
      </c>
      <c r="K103" s="113">
        <f t="shared" ref="K103" si="227">K102</f>
        <v>1</v>
      </c>
      <c r="L103" s="111">
        <f t="shared" ref="L103" si="228">L102</f>
        <v>0</v>
      </c>
      <c r="M103" s="111">
        <f t="shared" ref="M103" si="229">M102</f>
        <v>0</v>
      </c>
      <c r="N103" s="114">
        <f t="shared" ref="N103" si="230">N102</f>
        <v>0</v>
      </c>
      <c r="O103" s="110">
        <f t="shared" ref="O103" si="231">O102</f>
        <v>4</v>
      </c>
      <c r="P103" s="111">
        <f t="shared" ref="P103" si="232">P102</f>
        <v>0</v>
      </c>
      <c r="Q103" s="111">
        <f t="shared" ref="Q103" si="233">Q102</f>
        <v>0</v>
      </c>
      <c r="R103" s="112">
        <f t="shared" ref="R103" si="234">R102</f>
        <v>0</v>
      </c>
      <c r="S103" s="74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</row>
    <row r="104" spans="1:251" s="59" customFormat="1" ht="17.100000000000001" customHeight="1" thickBot="1" x14ac:dyDescent="0.25">
      <c r="A104" s="303"/>
      <c r="B104" s="281" t="s">
        <v>156</v>
      </c>
      <c r="C104" s="282"/>
      <c r="D104" s="282"/>
      <c r="E104" s="282"/>
      <c r="F104" s="282"/>
      <c r="G104" s="134">
        <f>G101+G103</f>
        <v>6</v>
      </c>
      <c r="H104" s="134">
        <f t="shared" ref="H104:R104" si="235">H101+H103</f>
        <v>0</v>
      </c>
      <c r="I104" s="134">
        <f t="shared" si="235"/>
        <v>0</v>
      </c>
      <c r="J104" s="135">
        <f t="shared" si="235"/>
        <v>0</v>
      </c>
      <c r="K104" s="136">
        <f t="shared" si="235"/>
        <v>6</v>
      </c>
      <c r="L104" s="134">
        <f t="shared" si="235"/>
        <v>0</v>
      </c>
      <c r="M104" s="134">
        <f t="shared" si="235"/>
        <v>0</v>
      </c>
      <c r="N104" s="137">
        <f t="shared" si="235"/>
        <v>0</v>
      </c>
      <c r="O104" s="134">
        <f t="shared" si="235"/>
        <v>9</v>
      </c>
      <c r="P104" s="134">
        <f t="shared" si="235"/>
        <v>0</v>
      </c>
      <c r="Q104" s="134">
        <f t="shared" si="235"/>
        <v>0</v>
      </c>
      <c r="R104" s="135">
        <f t="shared" si="235"/>
        <v>0</v>
      </c>
      <c r="S104" s="12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</row>
    <row r="105" spans="1:251" s="55" customFormat="1" ht="17.100000000000001" customHeight="1" thickBot="1" x14ac:dyDescent="0.25">
      <c r="A105" s="303"/>
      <c r="B105" s="276" t="s">
        <v>89</v>
      </c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8"/>
    </row>
    <row r="106" spans="1:251" s="55" customFormat="1" ht="71.25" customHeight="1" x14ac:dyDescent="0.2">
      <c r="A106" s="303"/>
      <c r="B106" s="304"/>
      <c r="C106" s="296" t="s">
        <v>152</v>
      </c>
      <c r="D106" s="298" t="s">
        <v>90</v>
      </c>
      <c r="E106" s="79" t="s">
        <v>76</v>
      </c>
      <c r="F106" s="76" t="s">
        <v>146</v>
      </c>
      <c r="G106" s="88">
        <v>10</v>
      </c>
      <c r="H106" s="89"/>
      <c r="I106" s="89"/>
      <c r="J106" s="90"/>
      <c r="K106" s="91"/>
      <c r="L106" s="89"/>
      <c r="M106" s="89"/>
      <c r="N106" s="92"/>
      <c r="O106" s="88"/>
      <c r="P106" s="89"/>
      <c r="Q106" s="89"/>
      <c r="R106" s="90"/>
      <c r="S106" s="123"/>
    </row>
    <row r="107" spans="1:251" s="59" customFormat="1" ht="15" customHeight="1" thickBot="1" x14ac:dyDescent="0.25">
      <c r="A107" s="303"/>
      <c r="B107" s="304"/>
      <c r="C107" s="312"/>
      <c r="D107" s="307"/>
      <c r="E107" s="279" t="s">
        <v>155</v>
      </c>
      <c r="F107" s="280"/>
      <c r="G107" s="110">
        <f>G106</f>
        <v>10</v>
      </c>
      <c r="H107" s="111">
        <f t="shared" ref="H107:H108" si="236">H106</f>
        <v>0</v>
      </c>
      <c r="I107" s="111">
        <f t="shared" ref="I107:I108" si="237">I106</f>
        <v>0</v>
      </c>
      <c r="J107" s="112">
        <f t="shared" ref="J107:J108" si="238">J106</f>
        <v>0</v>
      </c>
      <c r="K107" s="113">
        <f t="shared" ref="K107:K108" si="239">K106</f>
        <v>0</v>
      </c>
      <c r="L107" s="111">
        <f t="shared" ref="L107:L108" si="240">L106</f>
        <v>0</v>
      </c>
      <c r="M107" s="111">
        <f t="shared" ref="M107:M108" si="241">M106</f>
        <v>0</v>
      </c>
      <c r="N107" s="114">
        <f t="shared" ref="N107:N108" si="242">N106</f>
        <v>0</v>
      </c>
      <c r="O107" s="110">
        <f t="shared" ref="O107:O108" si="243">O106</f>
        <v>0</v>
      </c>
      <c r="P107" s="111">
        <f t="shared" ref="P107:P108" si="244">P106</f>
        <v>0</v>
      </c>
      <c r="Q107" s="111">
        <f t="shared" ref="Q107:Q108" si="245">Q106</f>
        <v>0</v>
      </c>
      <c r="R107" s="112">
        <f t="shared" ref="R107:R108" si="246">R106</f>
        <v>0</v>
      </c>
      <c r="S107" s="132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</row>
    <row r="108" spans="1:251" s="59" customFormat="1" ht="17.100000000000001" customHeight="1" thickBot="1" x14ac:dyDescent="0.25">
      <c r="A108" s="303"/>
      <c r="B108" s="281" t="s">
        <v>156</v>
      </c>
      <c r="C108" s="282"/>
      <c r="D108" s="282"/>
      <c r="E108" s="282"/>
      <c r="F108" s="282"/>
      <c r="G108" s="134">
        <f>G107</f>
        <v>10</v>
      </c>
      <c r="H108" s="134">
        <f t="shared" si="236"/>
        <v>0</v>
      </c>
      <c r="I108" s="134">
        <f t="shared" si="237"/>
        <v>0</v>
      </c>
      <c r="J108" s="135">
        <f t="shared" si="238"/>
        <v>0</v>
      </c>
      <c r="K108" s="136">
        <f t="shared" si="239"/>
        <v>0</v>
      </c>
      <c r="L108" s="134">
        <f t="shared" si="240"/>
        <v>0</v>
      </c>
      <c r="M108" s="134">
        <f t="shared" si="241"/>
        <v>0</v>
      </c>
      <c r="N108" s="137">
        <f t="shared" si="242"/>
        <v>0</v>
      </c>
      <c r="O108" s="134">
        <f t="shared" si="243"/>
        <v>0</v>
      </c>
      <c r="P108" s="134">
        <f t="shared" si="244"/>
        <v>0</v>
      </c>
      <c r="Q108" s="134">
        <f t="shared" si="245"/>
        <v>0</v>
      </c>
      <c r="R108" s="135">
        <f t="shared" si="246"/>
        <v>0</v>
      </c>
      <c r="S108" s="121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  <c r="HU108" s="55"/>
      <c r="HV108" s="55"/>
      <c r="HW108" s="55"/>
      <c r="HX108" s="55"/>
      <c r="HY108" s="55"/>
      <c r="HZ108" s="55"/>
      <c r="IA108" s="55"/>
      <c r="IB108" s="55"/>
      <c r="IC108" s="55"/>
      <c r="ID108" s="55"/>
      <c r="IE108" s="55"/>
      <c r="IF108" s="55"/>
      <c r="IG108" s="55"/>
      <c r="IH108" s="55"/>
      <c r="II108" s="55"/>
      <c r="IJ108" s="55"/>
      <c r="IK108" s="55"/>
      <c r="IL108" s="55"/>
      <c r="IM108" s="55"/>
      <c r="IN108" s="55"/>
      <c r="IO108" s="55"/>
      <c r="IP108" s="55"/>
      <c r="IQ108" s="55"/>
    </row>
    <row r="109" spans="1:251" s="55" customFormat="1" ht="17.100000000000001" customHeight="1" thickBot="1" x14ac:dyDescent="0.25">
      <c r="A109" s="303"/>
      <c r="B109" s="276" t="s">
        <v>153</v>
      </c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8"/>
    </row>
    <row r="110" spans="1:251" s="55" customFormat="1" ht="15" customHeight="1" x14ac:dyDescent="0.2">
      <c r="A110" s="303"/>
      <c r="B110" s="304"/>
      <c r="C110" s="310" t="s">
        <v>91</v>
      </c>
      <c r="D110" s="311" t="s">
        <v>92</v>
      </c>
      <c r="E110" s="79" t="s">
        <v>86</v>
      </c>
      <c r="F110" s="76" t="s">
        <v>146</v>
      </c>
      <c r="G110" s="88">
        <v>75</v>
      </c>
      <c r="H110" s="89"/>
      <c r="I110" s="89"/>
      <c r="J110" s="90"/>
      <c r="K110" s="91">
        <v>75</v>
      </c>
      <c r="L110" s="89"/>
      <c r="M110" s="89"/>
      <c r="N110" s="92"/>
      <c r="O110" s="88">
        <v>75</v>
      </c>
      <c r="P110" s="89"/>
      <c r="Q110" s="89"/>
      <c r="R110" s="90"/>
      <c r="S110" s="131"/>
    </row>
    <row r="111" spans="1:251" s="59" customFormat="1" ht="15" customHeight="1" x14ac:dyDescent="0.2">
      <c r="A111" s="303"/>
      <c r="B111" s="304"/>
      <c r="C111" s="260"/>
      <c r="D111" s="261"/>
      <c r="E111" s="289" t="s">
        <v>155</v>
      </c>
      <c r="F111" s="262"/>
      <c r="G111" s="104">
        <f>G110</f>
        <v>75</v>
      </c>
      <c r="H111" s="105">
        <f t="shared" ref="H111" si="247">H110</f>
        <v>0</v>
      </c>
      <c r="I111" s="105">
        <f t="shared" ref="I111" si="248">I110</f>
        <v>0</v>
      </c>
      <c r="J111" s="106">
        <f t="shared" ref="J111" si="249">J110</f>
        <v>0</v>
      </c>
      <c r="K111" s="107">
        <f t="shared" ref="K111" si="250">K110</f>
        <v>75</v>
      </c>
      <c r="L111" s="105">
        <f t="shared" ref="L111" si="251">L110</f>
        <v>0</v>
      </c>
      <c r="M111" s="105">
        <f t="shared" ref="M111" si="252">M110</f>
        <v>0</v>
      </c>
      <c r="N111" s="108">
        <f t="shared" ref="N111" si="253">N110</f>
        <v>0</v>
      </c>
      <c r="O111" s="104">
        <f t="shared" ref="O111" si="254">O110</f>
        <v>75</v>
      </c>
      <c r="P111" s="105">
        <f t="shared" ref="P111" si="255">P110</f>
        <v>0</v>
      </c>
      <c r="Q111" s="105">
        <f t="shared" ref="Q111" si="256">Q110</f>
        <v>0</v>
      </c>
      <c r="R111" s="106">
        <f t="shared" ref="R111" si="257">R110</f>
        <v>0</v>
      </c>
      <c r="S111" s="73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  <c r="HU111" s="55"/>
      <c r="HV111" s="55"/>
      <c r="HW111" s="55"/>
      <c r="HX111" s="55"/>
      <c r="HY111" s="55"/>
      <c r="HZ111" s="55"/>
      <c r="IA111" s="55"/>
      <c r="IB111" s="55"/>
      <c r="IC111" s="55"/>
      <c r="ID111" s="55"/>
      <c r="IE111" s="55"/>
      <c r="IF111" s="55"/>
      <c r="IG111" s="55"/>
      <c r="IH111" s="55"/>
      <c r="II111" s="55"/>
      <c r="IJ111" s="55"/>
      <c r="IK111" s="55"/>
      <c r="IL111" s="55"/>
      <c r="IM111" s="55"/>
      <c r="IN111" s="55"/>
      <c r="IO111" s="55"/>
      <c r="IP111" s="55"/>
      <c r="IQ111" s="55"/>
    </row>
    <row r="112" spans="1:251" s="55" customFormat="1" ht="15" customHeight="1" x14ac:dyDescent="0.2">
      <c r="A112" s="303"/>
      <c r="B112" s="304"/>
      <c r="C112" s="260" t="s">
        <v>154</v>
      </c>
      <c r="D112" s="261" t="s">
        <v>126</v>
      </c>
      <c r="E112" s="13" t="s">
        <v>86</v>
      </c>
      <c r="F112" s="29" t="s">
        <v>146</v>
      </c>
      <c r="G112" s="138">
        <v>250</v>
      </c>
      <c r="H112" s="191"/>
      <c r="I112" s="191"/>
      <c r="J112" s="192"/>
      <c r="K112" s="193"/>
      <c r="L112" s="191"/>
      <c r="M112" s="191"/>
      <c r="N112" s="194"/>
      <c r="O112" s="138"/>
      <c r="P112" s="191"/>
      <c r="Q112" s="191"/>
      <c r="R112" s="192"/>
      <c r="S112" s="130"/>
    </row>
    <row r="113" spans="1:251" s="59" customFormat="1" ht="15" customHeight="1" thickBot="1" x14ac:dyDescent="0.25">
      <c r="A113" s="303"/>
      <c r="B113" s="304"/>
      <c r="C113" s="301"/>
      <c r="D113" s="302"/>
      <c r="E113" s="279" t="s">
        <v>155</v>
      </c>
      <c r="F113" s="280"/>
      <c r="G113" s="110">
        <f>G112</f>
        <v>250</v>
      </c>
      <c r="H113" s="111">
        <f t="shared" ref="H113" si="258">H112</f>
        <v>0</v>
      </c>
      <c r="I113" s="111">
        <f t="shared" ref="I113" si="259">I112</f>
        <v>0</v>
      </c>
      <c r="J113" s="112">
        <f t="shared" ref="J113" si="260">J112</f>
        <v>0</v>
      </c>
      <c r="K113" s="113">
        <f t="shared" ref="K113" si="261">K112</f>
        <v>0</v>
      </c>
      <c r="L113" s="111">
        <f t="shared" ref="L113" si="262">L112</f>
        <v>0</v>
      </c>
      <c r="M113" s="111">
        <f t="shared" ref="M113" si="263">M112</f>
        <v>0</v>
      </c>
      <c r="N113" s="114">
        <f t="shared" ref="N113" si="264">N112</f>
        <v>0</v>
      </c>
      <c r="O113" s="110">
        <f t="shared" ref="O113" si="265">O112</f>
        <v>0</v>
      </c>
      <c r="P113" s="111">
        <f t="shared" ref="P113" si="266">P112</f>
        <v>0</v>
      </c>
      <c r="Q113" s="111">
        <f t="shared" ref="Q113" si="267">Q112</f>
        <v>0</v>
      </c>
      <c r="R113" s="112">
        <f t="shared" ref="R113" si="268">R112</f>
        <v>0</v>
      </c>
      <c r="S113" s="74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  <c r="HU113" s="55"/>
      <c r="HV113" s="55"/>
      <c r="HW113" s="55"/>
      <c r="HX113" s="55"/>
      <c r="HY113" s="55"/>
      <c r="HZ113" s="55"/>
      <c r="IA113" s="55"/>
      <c r="IB113" s="55"/>
      <c r="IC113" s="55"/>
      <c r="ID113" s="55"/>
      <c r="IE113" s="55"/>
      <c r="IF113" s="55"/>
      <c r="IG113" s="55"/>
      <c r="IH113" s="55"/>
      <c r="II113" s="55"/>
      <c r="IJ113" s="55"/>
      <c r="IK113" s="55"/>
      <c r="IL113" s="55"/>
      <c r="IM113" s="55"/>
      <c r="IN113" s="55"/>
      <c r="IO113" s="55"/>
      <c r="IP113" s="55"/>
      <c r="IQ113" s="55"/>
    </row>
    <row r="114" spans="1:251" s="59" customFormat="1" ht="17.100000000000001" customHeight="1" thickBot="1" x14ac:dyDescent="0.25">
      <c r="A114" s="30"/>
      <c r="B114" s="281" t="s">
        <v>156</v>
      </c>
      <c r="C114" s="282"/>
      <c r="D114" s="282"/>
      <c r="E114" s="282"/>
      <c r="F114" s="282"/>
      <c r="G114" s="134">
        <f>G111+G113</f>
        <v>325</v>
      </c>
      <c r="H114" s="134">
        <f t="shared" ref="H114:R114" si="269">H111+H113</f>
        <v>0</v>
      </c>
      <c r="I114" s="134">
        <f t="shared" si="269"/>
        <v>0</v>
      </c>
      <c r="J114" s="135">
        <f t="shared" si="269"/>
        <v>0</v>
      </c>
      <c r="K114" s="136">
        <f t="shared" si="269"/>
        <v>75</v>
      </c>
      <c r="L114" s="134">
        <f t="shared" si="269"/>
        <v>0</v>
      </c>
      <c r="M114" s="134">
        <f t="shared" si="269"/>
        <v>0</v>
      </c>
      <c r="N114" s="137">
        <f t="shared" si="269"/>
        <v>0</v>
      </c>
      <c r="O114" s="134">
        <f t="shared" si="269"/>
        <v>75</v>
      </c>
      <c r="P114" s="134">
        <f t="shared" si="269"/>
        <v>0</v>
      </c>
      <c r="Q114" s="134">
        <f t="shared" si="269"/>
        <v>0</v>
      </c>
      <c r="R114" s="135">
        <f t="shared" si="269"/>
        <v>0</v>
      </c>
      <c r="S114" s="128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  <c r="HU114" s="55"/>
      <c r="HV114" s="55"/>
      <c r="HW114" s="55"/>
      <c r="HX114" s="55"/>
      <c r="HY114" s="55"/>
      <c r="HZ114" s="55"/>
      <c r="IA114" s="55"/>
      <c r="IB114" s="55"/>
      <c r="IC114" s="55"/>
      <c r="ID114" s="55"/>
      <c r="IE114" s="55"/>
      <c r="IF114" s="55"/>
      <c r="IG114" s="55"/>
      <c r="IH114" s="55"/>
      <c r="II114" s="55"/>
      <c r="IJ114" s="55"/>
      <c r="IK114" s="55"/>
      <c r="IL114" s="55"/>
      <c r="IM114" s="55"/>
      <c r="IN114" s="55"/>
      <c r="IO114" s="55"/>
      <c r="IP114" s="55"/>
      <c r="IQ114" s="55"/>
    </row>
    <row r="115" spans="1:251" s="59" customFormat="1" ht="17.100000000000001" customHeight="1" thickBot="1" x14ac:dyDescent="0.25">
      <c r="A115" s="283" t="s">
        <v>157</v>
      </c>
      <c r="B115" s="290"/>
      <c r="C115" s="290"/>
      <c r="D115" s="290"/>
      <c r="E115" s="290"/>
      <c r="F115" s="290"/>
      <c r="G115" s="152">
        <f>G104+G108+G114</f>
        <v>341</v>
      </c>
      <c r="H115" s="152">
        <f t="shared" ref="H115:R115" si="270">H104+H108+H114</f>
        <v>0</v>
      </c>
      <c r="I115" s="152">
        <f t="shared" si="270"/>
        <v>0</v>
      </c>
      <c r="J115" s="152">
        <f t="shared" si="270"/>
        <v>0</v>
      </c>
      <c r="K115" s="152">
        <f t="shared" si="270"/>
        <v>81</v>
      </c>
      <c r="L115" s="152">
        <f t="shared" si="270"/>
        <v>0</v>
      </c>
      <c r="M115" s="152">
        <f t="shared" si="270"/>
        <v>0</v>
      </c>
      <c r="N115" s="152">
        <f t="shared" si="270"/>
        <v>0</v>
      </c>
      <c r="O115" s="152">
        <f t="shared" si="270"/>
        <v>84</v>
      </c>
      <c r="P115" s="152">
        <f t="shared" si="270"/>
        <v>0</v>
      </c>
      <c r="Q115" s="152">
        <f t="shared" si="270"/>
        <v>0</v>
      </c>
      <c r="R115" s="152">
        <f t="shared" si="270"/>
        <v>0</v>
      </c>
      <c r="S115" s="122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  <c r="HU115" s="55"/>
      <c r="HV115" s="55"/>
      <c r="HW115" s="55"/>
      <c r="HX115" s="55"/>
      <c r="HY115" s="55"/>
      <c r="HZ115" s="55"/>
      <c r="IA115" s="55"/>
      <c r="IB115" s="55"/>
      <c r="IC115" s="55"/>
      <c r="ID115" s="55"/>
      <c r="IE115" s="55"/>
      <c r="IF115" s="55"/>
      <c r="IG115" s="55"/>
      <c r="IH115" s="55"/>
      <c r="II115" s="55"/>
      <c r="IJ115" s="55"/>
      <c r="IK115" s="55"/>
      <c r="IL115" s="55"/>
      <c r="IM115" s="55"/>
      <c r="IN115" s="55"/>
      <c r="IO115" s="55"/>
      <c r="IP115" s="55"/>
      <c r="IQ115" s="55"/>
    </row>
    <row r="116" spans="1:251" s="55" customFormat="1" ht="17.100000000000001" customHeight="1" thickBot="1" x14ac:dyDescent="0.25">
      <c r="A116" s="332" t="s">
        <v>93</v>
      </c>
      <c r="B116" s="333"/>
      <c r="C116" s="333"/>
      <c r="D116" s="333"/>
      <c r="E116" s="333"/>
      <c r="F116" s="333"/>
      <c r="G116" s="333"/>
      <c r="H116" s="333"/>
      <c r="I116" s="333"/>
      <c r="J116" s="333"/>
      <c r="K116" s="333"/>
      <c r="L116" s="333"/>
      <c r="M116" s="333"/>
      <c r="N116" s="333"/>
      <c r="O116" s="333"/>
      <c r="P116" s="333"/>
      <c r="Q116" s="333"/>
      <c r="R116" s="333"/>
      <c r="S116" s="334"/>
    </row>
    <row r="117" spans="1:251" s="55" customFormat="1" ht="15" customHeight="1" thickBot="1" x14ac:dyDescent="0.25">
      <c r="A117" s="303"/>
      <c r="B117" s="276" t="s">
        <v>94</v>
      </c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8"/>
    </row>
    <row r="118" spans="1:251" s="55" customFormat="1" ht="15" customHeight="1" x14ac:dyDescent="0.2">
      <c r="A118" s="303"/>
      <c r="B118" s="129"/>
      <c r="C118" s="296" t="s">
        <v>95</v>
      </c>
      <c r="D118" s="298" t="s">
        <v>96</v>
      </c>
      <c r="E118" s="79" t="s">
        <v>37</v>
      </c>
      <c r="F118" s="76" t="s">
        <v>146</v>
      </c>
      <c r="G118" s="88"/>
      <c r="H118" s="89"/>
      <c r="I118" s="89"/>
      <c r="J118" s="90"/>
      <c r="K118" s="88">
        <v>75</v>
      </c>
      <c r="L118" s="89"/>
      <c r="M118" s="89"/>
      <c r="N118" s="89"/>
      <c r="O118" s="92"/>
      <c r="P118" s="88"/>
      <c r="Q118" s="89"/>
      <c r="R118" s="90"/>
      <c r="S118" s="123"/>
    </row>
    <row r="119" spans="1:251" s="59" customFormat="1" ht="15" customHeight="1" x14ac:dyDescent="0.2">
      <c r="A119" s="303"/>
      <c r="B119" s="129"/>
      <c r="C119" s="297"/>
      <c r="D119" s="299"/>
      <c r="E119" s="308" t="s">
        <v>155</v>
      </c>
      <c r="F119" s="309"/>
      <c r="G119" s="104">
        <f>G118</f>
        <v>0</v>
      </c>
      <c r="H119" s="105">
        <f t="shared" ref="H119" si="271">H118</f>
        <v>0</v>
      </c>
      <c r="I119" s="105">
        <f t="shared" ref="I119" si="272">I118</f>
        <v>0</v>
      </c>
      <c r="J119" s="106">
        <f t="shared" ref="J119" si="273">J118</f>
        <v>0</v>
      </c>
      <c r="K119" s="104">
        <f t="shared" ref="K119" si="274">K118</f>
        <v>75</v>
      </c>
      <c r="L119" s="105">
        <f t="shared" ref="L119" si="275">L118</f>
        <v>0</v>
      </c>
      <c r="M119" s="105">
        <f t="shared" ref="M119" si="276">M118</f>
        <v>0</v>
      </c>
      <c r="N119" s="105">
        <f t="shared" ref="N119" si="277">N118</f>
        <v>0</v>
      </c>
      <c r="O119" s="108">
        <f t="shared" ref="O119" si="278">O118</f>
        <v>0</v>
      </c>
      <c r="P119" s="104">
        <f t="shared" ref="P119" si="279">P118</f>
        <v>0</v>
      </c>
      <c r="Q119" s="105">
        <f t="shared" ref="Q119" si="280">Q118</f>
        <v>0</v>
      </c>
      <c r="R119" s="106">
        <f t="shared" ref="R119" si="281">R118</f>
        <v>0</v>
      </c>
      <c r="S119" s="124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</row>
    <row r="120" spans="1:251" s="55" customFormat="1" ht="15" customHeight="1" x14ac:dyDescent="0.2">
      <c r="A120" s="303"/>
      <c r="B120" s="304"/>
      <c r="C120" s="260" t="s">
        <v>97</v>
      </c>
      <c r="D120" s="300" t="s">
        <v>98</v>
      </c>
      <c r="E120" s="12" t="s">
        <v>37</v>
      </c>
      <c r="F120" s="25" t="s">
        <v>146</v>
      </c>
      <c r="G120" s="98"/>
      <c r="H120" s="99"/>
      <c r="I120" s="99"/>
      <c r="J120" s="100"/>
      <c r="K120" s="98"/>
      <c r="L120" s="99"/>
      <c r="M120" s="99"/>
      <c r="N120" s="99"/>
      <c r="O120" s="102">
        <v>70</v>
      </c>
      <c r="P120" s="98"/>
      <c r="Q120" s="99"/>
      <c r="R120" s="100"/>
      <c r="S120" s="118"/>
    </row>
    <row r="121" spans="1:251" s="59" customFormat="1" ht="15" customHeight="1" x14ac:dyDescent="0.2">
      <c r="A121" s="303"/>
      <c r="B121" s="304"/>
      <c r="C121" s="260"/>
      <c r="D121" s="300"/>
      <c r="E121" s="289" t="s">
        <v>155</v>
      </c>
      <c r="F121" s="262"/>
      <c r="G121" s="104">
        <f>G120</f>
        <v>0</v>
      </c>
      <c r="H121" s="105">
        <f t="shared" ref="H121" si="282">H120</f>
        <v>0</v>
      </c>
      <c r="I121" s="105">
        <f t="shared" ref="I121" si="283">I120</f>
        <v>0</v>
      </c>
      <c r="J121" s="106">
        <f t="shared" ref="J121" si="284">J120</f>
        <v>0</v>
      </c>
      <c r="K121" s="104">
        <f t="shared" ref="K121" si="285">K120</f>
        <v>0</v>
      </c>
      <c r="L121" s="105">
        <f t="shared" ref="L121" si="286">L120</f>
        <v>0</v>
      </c>
      <c r="M121" s="105">
        <f t="shared" ref="M121" si="287">M120</f>
        <v>0</v>
      </c>
      <c r="N121" s="105">
        <f t="shared" ref="N121" si="288">N120</f>
        <v>0</v>
      </c>
      <c r="O121" s="108">
        <f t="shared" ref="O121" si="289">O120</f>
        <v>70</v>
      </c>
      <c r="P121" s="104">
        <f t="shared" ref="P121" si="290">P120</f>
        <v>0</v>
      </c>
      <c r="Q121" s="105">
        <f t="shared" ref="Q121" si="291">Q120</f>
        <v>0</v>
      </c>
      <c r="R121" s="106">
        <f t="shared" ref="R121" si="292">R120</f>
        <v>0</v>
      </c>
      <c r="S121" s="124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  <c r="HU121" s="55"/>
      <c r="HV121" s="55"/>
      <c r="HW121" s="55"/>
      <c r="HX121" s="55"/>
      <c r="HY121" s="55"/>
      <c r="HZ121" s="55"/>
      <c r="IA121" s="55"/>
      <c r="IB121" s="55"/>
      <c r="IC121" s="55"/>
      <c r="ID121" s="55"/>
      <c r="IE121" s="55"/>
      <c r="IF121" s="55"/>
      <c r="IG121" s="55"/>
      <c r="IH121" s="55"/>
      <c r="II121" s="55"/>
      <c r="IJ121" s="55"/>
      <c r="IK121" s="55"/>
      <c r="IL121" s="55"/>
      <c r="IM121" s="55"/>
      <c r="IN121" s="55"/>
      <c r="IO121" s="55"/>
      <c r="IP121" s="55"/>
      <c r="IQ121" s="55"/>
    </row>
    <row r="122" spans="1:251" s="55" customFormat="1" ht="15" customHeight="1" x14ac:dyDescent="0.2">
      <c r="A122" s="303"/>
      <c r="B122" s="304"/>
      <c r="C122" s="260" t="s">
        <v>99</v>
      </c>
      <c r="D122" s="261" t="s">
        <v>145</v>
      </c>
      <c r="E122" s="12" t="s">
        <v>42</v>
      </c>
      <c r="F122" s="25" t="s">
        <v>146</v>
      </c>
      <c r="G122" s="98"/>
      <c r="H122" s="99"/>
      <c r="I122" s="99"/>
      <c r="J122" s="100"/>
      <c r="K122" s="98">
        <v>100</v>
      </c>
      <c r="L122" s="99"/>
      <c r="M122" s="99"/>
      <c r="N122" s="99"/>
      <c r="O122" s="102">
        <v>120</v>
      </c>
      <c r="P122" s="98"/>
      <c r="Q122" s="99"/>
      <c r="R122" s="100"/>
      <c r="S122" s="140"/>
    </row>
    <row r="123" spans="1:251" s="59" customFormat="1" ht="15" customHeight="1" thickBot="1" x14ac:dyDescent="0.25">
      <c r="A123" s="303"/>
      <c r="B123" s="304"/>
      <c r="C123" s="301"/>
      <c r="D123" s="302"/>
      <c r="E123" s="279" t="s">
        <v>155</v>
      </c>
      <c r="F123" s="280"/>
      <c r="G123" s="110">
        <f>G122</f>
        <v>0</v>
      </c>
      <c r="H123" s="111">
        <f t="shared" ref="H123" si="293">H122</f>
        <v>0</v>
      </c>
      <c r="I123" s="111">
        <f t="shared" ref="I123" si="294">I122</f>
        <v>0</v>
      </c>
      <c r="J123" s="112">
        <f t="shared" ref="J123" si="295">J122</f>
        <v>0</v>
      </c>
      <c r="K123" s="110">
        <f t="shared" ref="K123" si="296">K122</f>
        <v>100</v>
      </c>
      <c r="L123" s="111">
        <f t="shared" ref="L123" si="297">L122</f>
        <v>0</v>
      </c>
      <c r="M123" s="111">
        <f t="shared" ref="M123" si="298">M122</f>
        <v>0</v>
      </c>
      <c r="N123" s="114">
        <f t="shared" ref="N123" si="299">N122</f>
        <v>0</v>
      </c>
      <c r="O123" s="142">
        <f t="shared" ref="O123" si="300">O122</f>
        <v>120</v>
      </c>
      <c r="P123" s="143">
        <f t="shared" ref="P123" si="301">P122</f>
        <v>0</v>
      </c>
      <c r="Q123" s="141">
        <f t="shared" ref="Q123" si="302">Q122</f>
        <v>0</v>
      </c>
      <c r="R123" s="144">
        <f t="shared" ref="R123" si="303">R122</f>
        <v>0</v>
      </c>
      <c r="S123" s="132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  <c r="HU123" s="55"/>
      <c r="HV123" s="55"/>
      <c r="HW123" s="55"/>
      <c r="HX123" s="55"/>
      <c r="HY123" s="55"/>
      <c r="HZ123" s="55"/>
      <c r="IA123" s="55"/>
      <c r="IB123" s="55"/>
      <c r="IC123" s="55"/>
      <c r="ID123" s="55"/>
      <c r="IE123" s="55"/>
      <c r="IF123" s="55"/>
      <c r="IG123" s="55"/>
      <c r="IH123" s="55"/>
      <c r="II123" s="55"/>
      <c r="IJ123" s="55"/>
      <c r="IK123" s="55"/>
      <c r="IL123" s="55"/>
      <c r="IM123" s="55"/>
      <c r="IN123" s="55"/>
      <c r="IO123" s="55"/>
      <c r="IP123" s="55"/>
      <c r="IQ123" s="55"/>
    </row>
    <row r="124" spans="1:251" s="59" customFormat="1" ht="17.100000000000001" customHeight="1" thickBot="1" x14ac:dyDescent="0.25">
      <c r="A124" s="303"/>
      <c r="B124" s="281" t="s">
        <v>156</v>
      </c>
      <c r="C124" s="282"/>
      <c r="D124" s="282"/>
      <c r="E124" s="282"/>
      <c r="F124" s="282"/>
      <c r="G124" s="134">
        <f>G119+G121++G123</f>
        <v>0</v>
      </c>
      <c r="H124" s="134">
        <f t="shared" ref="H124:R124" si="304">H119+H121++H123</f>
        <v>0</v>
      </c>
      <c r="I124" s="134">
        <f t="shared" si="304"/>
        <v>0</v>
      </c>
      <c r="J124" s="134">
        <f t="shared" si="304"/>
        <v>0</v>
      </c>
      <c r="K124" s="134">
        <f t="shared" si="304"/>
        <v>175</v>
      </c>
      <c r="L124" s="134">
        <f t="shared" si="304"/>
        <v>0</v>
      </c>
      <c r="M124" s="134">
        <f t="shared" si="304"/>
        <v>0</v>
      </c>
      <c r="N124" s="134">
        <f t="shared" si="304"/>
        <v>0</v>
      </c>
      <c r="O124" s="195">
        <f t="shared" si="304"/>
        <v>190</v>
      </c>
      <c r="P124" s="196">
        <f t="shared" si="304"/>
        <v>0</v>
      </c>
      <c r="Q124" s="196">
        <f t="shared" si="304"/>
        <v>0</v>
      </c>
      <c r="R124" s="133">
        <f t="shared" si="304"/>
        <v>0</v>
      </c>
      <c r="S124" s="121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  <c r="HU124" s="55"/>
      <c r="HV124" s="55"/>
      <c r="HW124" s="55"/>
      <c r="HX124" s="55"/>
      <c r="HY124" s="55"/>
      <c r="HZ124" s="55"/>
      <c r="IA124" s="55"/>
      <c r="IB124" s="55"/>
      <c r="IC124" s="55"/>
      <c r="ID124" s="55"/>
      <c r="IE124" s="55"/>
      <c r="IF124" s="55"/>
      <c r="IG124" s="55"/>
      <c r="IH124" s="55"/>
      <c r="II124" s="55"/>
      <c r="IJ124" s="55"/>
      <c r="IK124" s="55"/>
      <c r="IL124" s="55"/>
      <c r="IM124" s="55"/>
      <c r="IN124" s="55"/>
      <c r="IO124" s="55"/>
      <c r="IP124" s="55"/>
      <c r="IQ124" s="55"/>
    </row>
    <row r="125" spans="1:251" s="59" customFormat="1" ht="17.100000000000001" customHeight="1" thickBot="1" x14ac:dyDescent="0.25">
      <c r="A125" s="283" t="s">
        <v>157</v>
      </c>
      <c r="B125" s="284"/>
      <c r="C125" s="284"/>
      <c r="D125" s="284"/>
      <c r="E125" s="284"/>
      <c r="F125" s="284"/>
      <c r="G125" s="152">
        <f>G124</f>
        <v>0</v>
      </c>
      <c r="H125" s="152">
        <f t="shared" ref="H125:R125" si="305">H124</f>
        <v>0</v>
      </c>
      <c r="I125" s="152">
        <f t="shared" si="305"/>
        <v>0</v>
      </c>
      <c r="J125" s="152">
        <f t="shared" si="305"/>
        <v>0</v>
      </c>
      <c r="K125" s="152">
        <f t="shared" si="305"/>
        <v>175</v>
      </c>
      <c r="L125" s="152">
        <f t="shared" si="305"/>
        <v>0</v>
      </c>
      <c r="M125" s="152">
        <f t="shared" si="305"/>
        <v>0</v>
      </c>
      <c r="N125" s="152">
        <f t="shared" si="305"/>
        <v>0</v>
      </c>
      <c r="O125" s="189">
        <f t="shared" si="305"/>
        <v>190</v>
      </c>
      <c r="P125" s="152">
        <f t="shared" si="305"/>
        <v>0</v>
      </c>
      <c r="Q125" s="152">
        <f t="shared" si="305"/>
        <v>0</v>
      </c>
      <c r="R125" s="187">
        <f t="shared" si="305"/>
        <v>0</v>
      </c>
      <c r="S125" s="139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  <c r="HU125" s="55"/>
      <c r="HV125" s="55"/>
      <c r="HW125" s="55"/>
      <c r="HX125" s="55"/>
      <c r="HY125" s="55"/>
      <c r="HZ125" s="55"/>
      <c r="IA125" s="55"/>
      <c r="IB125" s="55"/>
      <c r="IC125" s="55"/>
      <c r="ID125" s="55"/>
      <c r="IE125" s="55"/>
      <c r="IF125" s="55"/>
      <c r="IG125" s="55"/>
      <c r="IH125" s="55"/>
      <c r="II125" s="55"/>
      <c r="IJ125" s="55"/>
      <c r="IK125" s="55"/>
      <c r="IL125" s="55"/>
      <c r="IM125" s="55"/>
      <c r="IN125" s="55"/>
      <c r="IO125" s="55"/>
      <c r="IP125" s="55"/>
      <c r="IQ125" s="55"/>
    </row>
    <row r="126" spans="1:251" s="55" customFormat="1" ht="17.100000000000001" customHeight="1" thickBot="1" x14ac:dyDescent="0.25">
      <c r="A126" s="285" t="s">
        <v>100</v>
      </c>
      <c r="B126" s="286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8"/>
    </row>
    <row r="127" spans="1:251" s="55" customFormat="1" ht="17.100000000000001" customHeight="1" thickBot="1" x14ac:dyDescent="0.25">
      <c r="A127" s="303"/>
      <c r="B127" s="276" t="s">
        <v>101</v>
      </c>
      <c r="C127" s="277"/>
      <c r="D127" s="277"/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8"/>
    </row>
    <row r="128" spans="1:251" s="55" customFormat="1" ht="30" customHeight="1" x14ac:dyDescent="0.2">
      <c r="A128" s="303"/>
      <c r="B128" s="145"/>
      <c r="C128" s="305" t="s">
        <v>102</v>
      </c>
      <c r="D128" s="298" t="s">
        <v>103</v>
      </c>
      <c r="E128" s="79" t="s">
        <v>104</v>
      </c>
      <c r="F128" s="76" t="s">
        <v>146</v>
      </c>
      <c r="G128" s="88"/>
      <c r="H128" s="89"/>
      <c r="I128" s="89"/>
      <c r="J128" s="90"/>
      <c r="K128" s="91">
        <v>30</v>
      </c>
      <c r="L128" s="89"/>
      <c r="M128" s="89"/>
      <c r="N128" s="92"/>
      <c r="O128" s="88">
        <v>30</v>
      </c>
      <c r="P128" s="89"/>
      <c r="Q128" s="89"/>
      <c r="R128" s="90"/>
      <c r="S128" s="146"/>
    </row>
    <row r="129" spans="1:251" s="59" customFormat="1" ht="15" customHeight="1" thickBot="1" x14ac:dyDescent="0.25">
      <c r="A129" s="303"/>
      <c r="B129" s="78"/>
      <c r="C129" s="306"/>
      <c r="D129" s="307"/>
      <c r="E129" s="279" t="s">
        <v>155</v>
      </c>
      <c r="F129" s="280"/>
      <c r="G129" s="110">
        <f>G128</f>
        <v>0</v>
      </c>
      <c r="H129" s="111">
        <f t="shared" ref="H129:H130" si="306">H128</f>
        <v>0</v>
      </c>
      <c r="I129" s="111">
        <f t="shared" ref="I129:I130" si="307">I128</f>
        <v>0</v>
      </c>
      <c r="J129" s="112">
        <f t="shared" ref="J129:J130" si="308">J128</f>
        <v>0</v>
      </c>
      <c r="K129" s="113">
        <f t="shared" ref="K129:K130" si="309">K128</f>
        <v>30</v>
      </c>
      <c r="L129" s="111">
        <f t="shared" ref="L129:L130" si="310">L128</f>
        <v>0</v>
      </c>
      <c r="M129" s="111">
        <f t="shared" ref="M129:M130" si="311">M128</f>
        <v>0</v>
      </c>
      <c r="N129" s="114">
        <f t="shared" ref="N129:N130" si="312">N128</f>
        <v>0</v>
      </c>
      <c r="O129" s="110">
        <f t="shared" ref="O129:O130" si="313">O128</f>
        <v>30</v>
      </c>
      <c r="P129" s="111">
        <f t="shared" ref="P129:P130" si="314">P128</f>
        <v>0</v>
      </c>
      <c r="Q129" s="111">
        <f t="shared" ref="Q129:Q130" si="315">Q128</f>
        <v>0</v>
      </c>
      <c r="R129" s="112">
        <f t="shared" ref="R129:R130" si="316">R128</f>
        <v>0</v>
      </c>
      <c r="S129" s="74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  <c r="HU129" s="55"/>
      <c r="HV129" s="55"/>
      <c r="HW129" s="55"/>
      <c r="HX129" s="55"/>
      <c r="HY129" s="55"/>
      <c r="HZ129" s="55"/>
      <c r="IA129" s="55"/>
      <c r="IB129" s="55"/>
      <c r="IC129" s="55"/>
      <c r="ID129" s="55"/>
      <c r="IE129" s="55"/>
      <c r="IF129" s="55"/>
      <c r="IG129" s="55"/>
      <c r="IH129" s="55"/>
      <c r="II129" s="55"/>
      <c r="IJ129" s="55"/>
      <c r="IK129" s="55"/>
      <c r="IL129" s="55"/>
      <c r="IM129" s="55"/>
      <c r="IN129" s="55"/>
      <c r="IO129" s="55"/>
      <c r="IP129" s="55"/>
      <c r="IQ129" s="55"/>
    </row>
    <row r="130" spans="1:251" s="59" customFormat="1" ht="15" customHeight="1" thickBot="1" x14ac:dyDescent="0.25">
      <c r="A130" s="303"/>
      <c r="B130" s="281" t="s">
        <v>156</v>
      </c>
      <c r="C130" s="282"/>
      <c r="D130" s="282"/>
      <c r="E130" s="282"/>
      <c r="F130" s="282"/>
      <c r="G130" s="134">
        <f>G129</f>
        <v>0</v>
      </c>
      <c r="H130" s="134">
        <f t="shared" si="306"/>
        <v>0</v>
      </c>
      <c r="I130" s="134">
        <f t="shared" si="307"/>
        <v>0</v>
      </c>
      <c r="J130" s="135">
        <f t="shared" si="308"/>
        <v>0</v>
      </c>
      <c r="K130" s="136">
        <f t="shared" si="309"/>
        <v>30</v>
      </c>
      <c r="L130" s="134">
        <f t="shared" si="310"/>
        <v>0</v>
      </c>
      <c r="M130" s="134">
        <f t="shared" si="311"/>
        <v>0</v>
      </c>
      <c r="N130" s="137">
        <f t="shared" si="312"/>
        <v>0</v>
      </c>
      <c r="O130" s="134">
        <f t="shared" si="313"/>
        <v>30</v>
      </c>
      <c r="P130" s="134">
        <f t="shared" si="314"/>
        <v>0</v>
      </c>
      <c r="Q130" s="134">
        <f t="shared" si="315"/>
        <v>0</v>
      </c>
      <c r="R130" s="135">
        <f t="shared" si="316"/>
        <v>0</v>
      </c>
      <c r="S130" s="12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  <c r="HU130" s="55"/>
      <c r="HV130" s="55"/>
      <c r="HW130" s="55"/>
      <c r="HX130" s="55"/>
      <c r="HY130" s="55"/>
      <c r="HZ130" s="55"/>
      <c r="IA130" s="55"/>
      <c r="IB130" s="55"/>
      <c r="IC130" s="55"/>
      <c r="ID130" s="55"/>
      <c r="IE130" s="55"/>
      <c r="IF130" s="55"/>
      <c r="IG130" s="55"/>
      <c r="IH130" s="55"/>
      <c r="II130" s="55"/>
      <c r="IJ130" s="55"/>
      <c r="IK130" s="55"/>
      <c r="IL130" s="55"/>
      <c r="IM130" s="55"/>
      <c r="IN130" s="55"/>
      <c r="IO130" s="55"/>
      <c r="IP130" s="55"/>
      <c r="IQ130" s="55"/>
    </row>
    <row r="131" spans="1:251" s="55" customFormat="1" ht="17.100000000000001" customHeight="1" thickBot="1" x14ac:dyDescent="0.25">
      <c r="A131" s="303"/>
      <c r="B131" s="378" t="s">
        <v>105</v>
      </c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  <c r="M131" s="379"/>
      <c r="N131" s="379"/>
      <c r="O131" s="379"/>
      <c r="P131" s="379"/>
      <c r="Q131" s="379"/>
      <c r="R131" s="379"/>
      <c r="S131" s="380"/>
    </row>
    <row r="132" spans="1:251" s="55" customFormat="1" ht="30" customHeight="1" x14ac:dyDescent="0.2">
      <c r="A132" s="303"/>
      <c r="B132" s="145"/>
      <c r="C132" s="305" t="s">
        <v>106</v>
      </c>
      <c r="D132" s="298" t="s">
        <v>107</v>
      </c>
      <c r="E132" s="79" t="s">
        <v>104</v>
      </c>
      <c r="F132" s="76" t="s">
        <v>146</v>
      </c>
      <c r="G132" s="88"/>
      <c r="H132" s="89"/>
      <c r="I132" s="89"/>
      <c r="J132" s="90"/>
      <c r="K132" s="91">
        <v>85</v>
      </c>
      <c r="L132" s="89"/>
      <c r="M132" s="89"/>
      <c r="N132" s="92"/>
      <c r="O132" s="88"/>
      <c r="P132" s="89"/>
      <c r="Q132" s="89"/>
      <c r="R132" s="90"/>
      <c r="S132" s="146"/>
    </row>
    <row r="133" spans="1:251" s="59" customFormat="1" ht="15" customHeight="1" thickBot="1" x14ac:dyDescent="0.25">
      <c r="A133" s="303"/>
      <c r="B133" s="78"/>
      <c r="C133" s="306"/>
      <c r="D133" s="307"/>
      <c r="E133" s="279" t="s">
        <v>155</v>
      </c>
      <c r="F133" s="280"/>
      <c r="G133" s="110">
        <f>G132</f>
        <v>0</v>
      </c>
      <c r="H133" s="111">
        <f t="shared" ref="H133:H134" si="317">H132</f>
        <v>0</v>
      </c>
      <c r="I133" s="111">
        <f t="shared" ref="I133:I134" si="318">I132</f>
        <v>0</v>
      </c>
      <c r="J133" s="112">
        <f t="shared" ref="J133:J134" si="319">J132</f>
        <v>0</v>
      </c>
      <c r="K133" s="113">
        <f t="shared" ref="K133:K134" si="320">K132</f>
        <v>85</v>
      </c>
      <c r="L133" s="111">
        <f t="shared" ref="L133:L134" si="321">L132</f>
        <v>0</v>
      </c>
      <c r="M133" s="111">
        <f t="shared" ref="M133:M134" si="322">M132</f>
        <v>0</v>
      </c>
      <c r="N133" s="114">
        <f t="shared" ref="N133:N134" si="323">N132</f>
        <v>0</v>
      </c>
      <c r="O133" s="110">
        <f t="shared" ref="O133:O134" si="324">O132</f>
        <v>0</v>
      </c>
      <c r="P133" s="111">
        <f t="shared" ref="P133:P134" si="325">P132</f>
        <v>0</v>
      </c>
      <c r="Q133" s="111">
        <f t="shared" ref="Q133:Q134" si="326">Q132</f>
        <v>0</v>
      </c>
      <c r="R133" s="112">
        <f t="shared" ref="R133:R134" si="327">R132</f>
        <v>0</v>
      </c>
      <c r="S133" s="74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  <c r="HU133" s="55"/>
      <c r="HV133" s="55"/>
      <c r="HW133" s="55"/>
      <c r="HX133" s="55"/>
      <c r="HY133" s="55"/>
      <c r="HZ133" s="55"/>
      <c r="IA133" s="55"/>
      <c r="IB133" s="55"/>
      <c r="IC133" s="55"/>
      <c r="ID133" s="55"/>
      <c r="IE133" s="55"/>
      <c r="IF133" s="55"/>
      <c r="IG133" s="55"/>
      <c r="IH133" s="55"/>
      <c r="II133" s="55"/>
      <c r="IJ133" s="55"/>
      <c r="IK133" s="55"/>
      <c r="IL133" s="55"/>
      <c r="IM133" s="55"/>
      <c r="IN133" s="55"/>
      <c r="IO133" s="55"/>
      <c r="IP133" s="55"/>
      <c r="IQ133" s="55"/>
    </row>
    <row r="134" spans="1:251" s="59" customFormat="1" ht="15" customHeight="1" thickBot="1" x14ac:dyDescent="0.25">
      <c r="A134" s="303"/>
      <c r="B134" s="281" t="s">
        <v>156</v>
      </c>
      <c r="C134" s="282"/>
      <c r="D134" s="282"/>
      <c r="E134" s="282"/>
      <c r="F134" s="282"/>
      <c r="G134" s="134">
        <f>G133</f>
        <v>0</v>
      </c>
      <c r="H134" s="134">
        <f t="shared" si="317"/>
        <v>0</v>
      </c>
      <c r="I134" s="134">
        <f t="shared" si="318"/>
        <v>0</v>
      </c>
      <c r="J134" s="135">
        <f t="shared" si="319"/>
        <v>0</v>
      </c>
      <c r="K134" s="136">
        <f t="shared" si="320"/>
        <v>85</v>
      </c>
      <c r="L134" s="134">
        <f t="shared" si="321"/>
        <v>0</v>
      </c>
      <c r="M134" s="134">
        <f t="shared" si="322"/>
        <v>0</v>
      </c>
      <c r="N134" s="137">
        <f t="shared" si="323"/>
        <v>0</v>
      </c>
      <c r="O134" s="134">
        <f t="shared" si="324"/>
        <v>0</v>
      </c>
      <c r="P134" s="134">
        <f t="shared" si="325"/>
        <v>0</v>
      </c>
      <c r="Q134" s="134">
        <f t="shared" si="326"/>
        <v>0</v>
      </c>
      <c r="R134" s="135">
        <f t="shared" si="327"/>
        <v>0</v>
      </c>
      <c r="S134" s="12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  <c r="HU134" s="55"/>
      <c r="HV134" s="55"/>
      <c r="HW134" s="55"/>
      <c r="HX134" s="55"/>
      <c r="HY134" s="55"/>
      <c r="HZ134" s="55"/>
      <c r="IA134" s="55"/>
      <c r="IB134" s="55"/>
      <c r="IC134" s="55"/>
      <c r="ID134" s="55"/>
      <c r="IE134" s="55"/>
      <c r="IF134" s="55"/>
      <c r="IG134" s="55"/>
      <c r="IH134" s="55"/>
      <c r="II134" s="55"/>
      <c r="IJ134" s="55"/>
      <c r="IK134" s="55"/>
      <c r="IL134" s="55"/>
      <c r="IM134" s="55"/>
      <c r="IN134" s="55"/>
      <c r="IO134" s="55"/>
      <c r="IP134" s="55"/>
      <c r="IQ134" s="55"/>
    </row>
    <row r="135" spans="1:251" s="55" customFormat="1" ht="17.100000000000001" customHeight="1" thickBot="1" x14ac:dyDescent="0.25">
      <c r="A135" s="303"/>
      <c r="B135" s="378" t="s">
        <v>108</v>
      </c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  <c r="M135" s="379"/>
      <c r="N135" s="379"/>
      <c r="O135" s="379"/>
      <c r="P135" s="379"/>
      <c r="Q135" s="379"/>
      <c r="R135" s="379"/>
      <c r="S135" s="380"/>
    </row>
    <row r="136" spans="1:251" s="55" customFormat="1" ht="45" customHeight="1" x14ac:dyDescent="0.2">
      <c r="A136" s="303"/>
      <c r="B136" s="145"/>
      <c r="C136" s="305" t="s">
        <v>109</v>
      </c>
      <c r="D136" s="298" t="s">
        <v>110</v>
      </c>
      <c r="E136" s="79" t="s">
        <v>104</v>
      </c>
      <c r="F136" s="76" t="s">
        <v>146</v>
      </c>
      <c r="G136" s="88"/>
      <c r="H136" s="89"/>
      <c r="I136" s="89"/>
      <c r="J136" s="90"/>
      <c r="K136" s="88">
        <v>80</v>
      </c>
      <c r="L136" s="89"/>
      <c r="M136" s="89"/>
      <c r="N136" s="90"/>
      <c r="O136" s="88"/>
      <c r="P136" s="89"/>
      <c r="Q136" s="89"/>
      <c r="R136" s="90"/>
      <c r="S136" s="146"/>
    </row>
    <row r="137" spans="1:251" s="59" customFormat="1" ht="15" customHeight="1" thickBot="1" x14ac:dyDescent="0.25">
      <c r="A137" s="303"/>
      <c r="B137" s="78"/>
      <c r="C137" s="306"/>
      <c r="D137" s="307"/>
      <c r="E137" s="279" t="s">
        <v>155</v>
      </c>
      <c r="F137" s="280"/>
      <c r="G137" s="110">
        <f>G136</f>
        <v>0</v>
      </c>
      <c r="H137" s="111">
        <f t="shared" ref="H137:H138" si="328">H136</f>
        <v>0</v>
      </c>
      <c r="I137" s="111">
        <f t="shared" ref="I137:I138" si="329">I136</f>
        <v>0</v>
      </c>
      <c r="J137" s="112">
        <f t="shared" ref="J137:J138" si="330">J136</f>
        <v>0</v>
      </c>
      <c r="K137" s="110">
        <f t="shared" ref="K137:K138" si="331">K136</f>
        <v>80</v>
      </c>
      <c r="L137" s="111">
        <f t="shared" ref="L137:L138" si="332">L136</f>
        <v>0</v>
      </c>
      <c r="M137" s="111">
        <f t="shared" ref="M137:M138" si="333">M136</f>
        <v>0</v>
      </c>
      <c r="N137" s="112">
        <f t="shared" ref="N137:N138" si="334">N136</f>
        <v>0</v>
      </c>
      <c r="O137" s="110">
        <f t="shared" ref="O137:O138" si="335">O136</f>
        <v>0</v>
      </c>
      <c r="P137" s="111">
        <f t="shared" ref="P137:P138" si="336">P136</f>
        <v>0</v>
      </c>
      <c r="Q137" s="111">
        <f t="shared" ref="Q137:Q138" si="337">Q136</f>
        <v>0</v>
      </c>
      <c r="R137" s="112">
        <f t="shared" ref="R137:R138" si="338">R136</f>
        <v>0</v>
      </c>
      <c r="S137" s="74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  <c r="HU137" s="55"/>
      <c r="HV137" s="55"/>
      <c r="HW137" s="55"/>
      <c r="HX137" s="55"/>
      <c r="HY137" s="55"/>
      <c r="HZ137" s="55"/>
      <c r="IA137" s="55"/>
      <c r="IB137" s="55"/>
      <c r="IC137" s="55"/>
      <c r="ID137" s="55"/>
      <c r="IE137" s="55"/>
      <c r="IF137" s="55"/>
      <c r="IG137" s="55"/>
      <c r="IH137" s="55"/>
      <c r="II137" s="55"/>
      <c r="IJ137" s="55"/>
      <c r="IK137" s="55"/>
      <c r="IL137" s="55"/>
      <c r="IM137" s="55"/>
      <c r="IN137" s="55"/>
      <c r="IO137" s="55"/>
      <c r="IP137" s="55"/>
      <c r="IQ137" s="55"/>
    </row>
    <row r="138" spans="1:251" s="59" customFormat="1" ht="15" customHeight="1" thickBot="1" x14ac:dyDescent="0.25">
      <c r="A138" s="303"/>
      <c r="B138" s="281" t="s">
        <v>156</v>
      </c>
      <c r="C138" s="282"/>
      <c r="D138" s="282"/>
      <c r="E138" s="282"/>
      <c r="F138" s="282"/>
      <c r="G138" s="134">
        <f>G137</f>
        <v>0</v>
      </c>
      <c r="H138" s="134">
        <f t="shared" si="328"/>
        <v>0</v>
      </c>
      <c r="I138" s="134">
        <f t="shared" si="329"/>
        <v>0</v>
      </c>
      <c r="J138" s="135">
        <f t="shared" si="330"/>
        <v>0</v>
      </c>
      <c r="K138" s="134">
        <f t="shared" si="331"/>
        <v>80</v>
      </c>
      <c r="L138" s="134">
        <f t="shared" si="332"/>
        <v>0</v>
      </c>
      <c r="M138" s="134">
        <f t="shared" si="333"/>
        <v>0</v>
      </c>
      <c r="N138" s="135">
        <f t="shared" si="334"/>
        <v>0</v>
      </c>
      <c r="O138" s="134">
        <f t="shared" si="335"/>
        <v>0</v>
      </c>
      <c r="P138" s="134">
        <f t="shared" si="336"/>
        <v>0</v>
      </c>
      <c r="Q138" s="134">
        <f t="shared" si="337"/>
        <v>0</v>
      </c>
      <c r="R138" s="135">
        <f t="shared" si="338"/>
        <v>0</v>
      </c>
      <c r="S138" s="12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  <c r="HU138" s="55"/>
      <c r="HV138" s="55"/>
      <c r="HW138" s="55"/>
      <c r="HX138" s="55"/>
      <c r="HY138" s="55"/>
      <c r="HZ138" s="55"/>
      <c r="IA138" s="55"/>
      <c r="IB138" s="55"/>
      <c r="IC138" s="55"/>
      <c r="ID138" s="55"/>
      <c r="IE138" s="55"/>
      <c r="IF138" s="55"/>
      <c r="IG138" s="55"/>
      <c r="IH138" s="55"/>
      <c r="II138" s="55"/>
      <c r="IJ138" s="55"/>
      <c r="IK138" s="55"/>
      <c r="IL138" s="55"/>
      <c r="IM138" s="55"/>
      <c r="IN138" s="55"/>
      <c r="IO138" s="55"/>
      <c r="IP138" s="55"/>
      <c r="IQ138" s="55"/>
    </row>
    <row r="139" spans="1:251" s="58" customFormat="1" ht="17.100000000000001" customHeight="1" thickBot="1" x14ac:dyDescent="0.25">
      <c r="A139" s="303"/>
      <c r="B139" s="276" t="s">
        <v>111</v>
      </c>
      <c r="C139" s="277"/>
      <c r="D139" s="277"/>
      <c r="E139" s="277"/>
      <c r="F139" s="277"/>
      <c r="G139" s="277"/>
      <c r="H139" s="277"/>
      <c r="I139" s="277"/>
      <c r="J139" s="277"/>
      <c r="K139" s="277"/>
      <c r="L139" s="277"/>
      <c r="M139" s="277"/>
      <c r="N139" s="277"/>
      <c r="O139" s="277"/>
      <c r="P139" s="277"/>
      <c r="Q139" s="277"/>
      <c r="R139" s="277"/>
      <c r="S139" s="278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  <c r="HU139" s="54"/>
      <c r="HV139" s="54"/>
      <c r="HW139" s="54"/>
      <c r="HX139" s="54"/>
      <c r="HY139" s="54"/>
      <c r="HZ139" s="54"/>
      <c r="IA139" s="54"/>
      <c r="IB139" s="54"/>
      <c r="IC139" s="54"/>
      <c r="ID139" s="54"/>
      <c r="IE139" s="54"/>
      <c r="IF139" s="54"/>
      <c r="IG139" s="54"/>
      <c r="IH139" s="54"/>
      <c r="II139" s="54"/>
      <c r="IJ139" s="54"/>
      <c r="IK139" s="54"/>
      <c r="IL139" s="54"/>
      <c r="IM139" s="54"/>
      <c r="IN139" s="54"/>
      <c r="IO139" s="54"/>
      <c r="IP139" s="54"/>
      <c r="IQ139" s="54"/>
    </row>
    <row r="140" spans="1:251" s="60" customFormat="1" ht="60.75" customHeight="1" x14ac:dyDescent="0.2">
      <c r="A140" s="303"/>
      <c r="B140" s="145"/>
      <c r="C140" s="305" t="s">
        <v>112</v>
      </c>
      <c r="D140" s="298" t="s">
        <v>113</v>
      </c>
      <c r="E140" s="79" t="s">
        <v>104</v>
      </c>
      <c r="F140" s="76" t="s">
        <v>146</v>
      </c>
      <c r="G140" s="88"/>
      <c r="H140" s="89"/>
      <c r="I140" s="89"/>
      <c r="J140" s="90"/>
      <c r="K140" s="91">
        <v>15</v>
      </c>
      <c r="L140" s="89"/>
      <c r="M140" s="89"/>
      <c r="N140" s="92"/>
      <c r="O140" s="88"/>
      <c r="P140" s="89"/>
      <c r="Q140" s="89"/>
      <c r="R140" s="90"/>
      <c r="S140" s="146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  <c r="HU140" s="55"/>
      <c r="HV140" s="55"/>
      <c r="HW140" s="55"/>
      <c r="HX140" s="55"/>
      <c r="HY140" s="55"/>
      <c r="HZ140" s="55"/>
      <c r="IA140" s="55"/>
      <c r="IB140" s="55"/>
      <c r="IC140" s="55"/>
      <c r="ID140" s="55"/>
      <c r="IE140" s="55"/>
      <c r="IF140" s="55"/>
      <c r="IG140" s="55"/>
      <c r="IH140" s="55"/>
      <c r="II140" s="55"/>
      <c r="IJ140" s="55"/>
      <c r="IK140" s="55"/>
      <c r="IL140" s="55"/>
      <c r="IM140" s="55"/>
      <c r="IN140" s="55"/>
      <c r="IO140" s="55"/>
      <c r="IP140" s="55"/>
      <c r="IQ140" s="55"/>
    </row>
    <row r="141" spans="1:251" s="59" customFormat="1" ht="15" customHeight="1" thickBot="1" x14ac:dyDescent="0.25">
      <c r="A141" s="69"/>
      <c r="B141" s="78"/>
      <c r="C141" s="306"/>
      <c r="D141" s="307"/>
      <c r="E141" s="292" t="s">
        <v>155</v>
      </c>
      <c r="F141" s="293"/>
      <c r="G141" s="147">
        <f>G140</f>
        <v>0</v>
      </c>
      <c r="H141" s="148">
        <f t="shared" ref="H141:H142" si="339">H140</f>
        <v>0</v>
      </c>
      <c r="I141" s="148">
        <f t="shared" ref="I141:I142" si="340">I140</f>
        <v>0</v>
      </c>
      <c r="J141" s="149">
        <f t="shared" ref="J141:J142" si="341">J140</f>
        <v>0</v>
      </c>
      <c r="K141" s="150">
        <f t="shared" ref="K141:K142" si="342">K140</f>
        <v>15</v>
      </c>
      <c r="L141" s="148">
        <f t="shared" ref="L141:L142" si="343">L140</f>
        <v>0</v>
      </c>
      <c r="M141" s="148">
        <f t="shared" ref="M141:M142" si="344">M140</f>
        <v>0</v>
      </c>
      <c r="N141" s="151">
        <f t="shared" ref="N141:N142" si="345">N140</f>
        <v>0</v>
      </c>
      <c r="O141" s="147">
        <f t="shared" ref="O141:O142" si="346">O140</f>
        <v>0</v>
      </c>
      <c r="P141" s="148">
        <f t="shared" ref="P141:P142" si="347">P140</f>
        <v>0</v>
      </c>
      <c r="Q141" s="148">
        <f t="shared" ref="Q141:Q142" si="348">Q140</f>
        <v>0</v>
      </c>
      <c r="R141" s="149">
        <f t="shared" ref="R141:R142" si="349">R140</f>
        <v>0</v>
      </c>
      <c r="S141" s="7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  <c r="HU141" s="55"/>
      <c r="HV141" s="55"/>
      <c r="HW141" s="55"/>
      <c r="HX141" s="55"/>
      <c r="HY141" s="55"/>
      <c r="HZ141" s="55"/>
      <c r="IA141" s="55"/>
      <c r="IB141" s="55"/>
      <c r="IC141" s="55"/>
      <c r="ID141" s="55"/>
      <c r="IE141" s="55"/>
      <c r="IF141" s="55"/>
      <c r="IG141" s="55"/>
      <c r="IH141" s="55"/>
      <c r="II141" s="55"/>
      <c r="IJ141" s="55"/>
      <c r="IK141" s="55"/>
      <c r="IL141" s="55"/>
      <c r="IM141" s="55"/>
      <c r="IN141" s="55"/>
      <c r="IO141" s="55"/>
      <c r="IP141" s="55"/>
      <c r="IQ141" s="55"/>
    </row>
    <row r="142" spans="1:251" s="59" customFormat="1" ht="17.100000000000001" customHeight="1" thickBot="1" x14ac:dyDescent="0.25">
      <c r="A142" s="69"/>
      <c r="B142" s="281" t="s">
        <v>156</v>
      </c>
      <c r="C142" s="282"/>
      <c r="D142" s="282"/>
      <c r="E142" s="282"/>
      <c r="F142" s="282"/>
      <c r="G142" s="133">
        <f>G141</f>
        <v>0</v>
      </c>
      <c r="H142" s="196">
        <f t="shared" si="339"/>
        <v>0</v>
      </c>
      <c r="I142" s="196">
        <f t="shared" si="340"/>
        <v>0</v>
      </c>
      <c r="J142" s="195">
        <f t="shared" si="341"/>
        <v>0</v>
      </c>
      <c r="K142" s="196">
        <f t="shared" si="342"/>
        <v>15</v>
      </c>
      <c r="L142" s="196">
        <f t="shared" si="343"/>
        <v>0</v>
      </c>
      <c r="M142" s="196">
        <f t="shared" si="344"/>
        <v>0</v>
      </c>
      <c r="N142" s="133">
        <f t="shared" si="345"/>
        <v>0</v>
      </c>
      <c r="O142" s="207">
        <f t="shared" si="346"/>
        <v>0</v>
      </c>
      <c r="P142" s="196">
        <f t="shared" si="347"/>
        <v>0</v>
      </c>
      <c r="Q142" s="196">
        <f t="shared" si="348"/>
        <v>0</v>
      </c>
      <c r="R142" s="133">
        <f t="shared" si="349"/>
        <v>0</v>
      </c>
      <c r="S142" s="12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  <c r="HU142" s="55"/>
      <c r="HV142" s="55"/>
      <c r="HW142" s="55"/>
      <c r="HX142" s="55"/>
      <c r="HY142" s="55"/>
      <c r="HZ142" s="55"/>
      <c r="IA142" s="55"/>
      <c r="IB142" s="55"/>
      <c r="IC142" s="55"/>
      <c r="ID142" s="55"/>
      <c r="IE142" s="55"/>
      <c r="IF142" s="55"/>
      <c r="IG142" s="55"/>
      <c r="IH142" s="55"/>
      <c r="II142" s="55"/>
      <c r="IJ142" s="55"/>
      <c r="IK142" s="55"/>
      <c r="IL142" s="55"/>
      <c r="IM142" s="55"/>
      <c r="IN142" s="55"/>
      <c r="IO142" s="55"/>
      <c r="IP142" s="55"/>
      <c r="IQ142" s="55"/>
    </row>
    <row r="143" spans="1:251" s="59" customFormat="1" ht="17.100000000000001" customHeight="1" thickBot="1" x14ac:dyDescent="0.25">
      <c r="A143" s="294" t="s">
        <v>157</v>
      </c>
      <c r="B143" s="295"/>
      <c r="C143" s="295"/>
      <c r="D143" s="295"/>
      <c r="E143" s="295"/>
      <c r="F143" s="295"/>
      <c r="G143" s="188">
        <f>G130+G134+G138+G142</f>
        <v>0</v>
      </c>
      <c r="H143" s="152">
        <f t="shared" ref="H143:R143" si="350">H130+H134+H138+H142</f>
        <v>0</v>
      </c>
      <c r="I143" s="152">
        <f t="shared" si="350"/>
        <v>0</v>
      </c>
      <c r="J143" s="189">
        <f t="shared" si="350"/>
        <v>0</v>
      </c>
      <c r="K143" s="152">
        <f t="shared" si="350"/>
        <v>210</v>
      </c>
      <c r="L143" s="152">
        <f t="shared" si="350"/>
        <v>0</v>
      </c>
      <c r="M143" s="152">
        <f t="shared" si="350"/>
        <v>0</v>
      </c>
      <c r="N143" s="187">
        <f t="shared" si="350"/>
        <v>0</v>
      </c>
      <c r="O143" s="188">
        <f t="shared" si="350"/>
        <v>30</v>
      </c>
      <c r="P143" s="152">
        <f t="shared" si="350"/>
        <v>0</v>
      </c>
      <c r="Q143" s="152">
        <f t="shared" si="350"/>
        <v>0</v>
      </c>
      <c r="R143" s="187">
        <f t="shared" si="350"/>
        <v>0</v>
      </c>
      <c r="S143" s="208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  <c r="HU143" s="55"/>
      <c r="HV143" s="55"/>
      <c r="HW143" s="55"/>
      <c r="HX143" s="55"/>
      <c r="HY143" s="55"/>
      <c r="HZ143" s="55"/>
      <c r="IA143" s="55"/>
      <c r="IB143" s="55"/>
      <c r="IC143" s="55"/>
      <c r="ID143" s="55"/>
      <c r="IE143" s="55"/>
      <c r="IF143" s="55"/>
      <c r="IG143" s="55"/>
      <c r="IH143" s="55"/>
      <c r="II143" s="55"/>
      <c r="IJ143" s="55"/>
      <c r="IK143" s="55"/>
      <c r="IL143" s="55"/>
      <c r="IM143" s="55"/>
      <c r="IN143" s="55"/>
      <c r="IO143" s="55"/>
      <c r="IP143" s="55"/>
      <c r="IQ143" s="55"/>
    </row>
    <row r="144" spans="1:251" s="59" customFormat="1" ht="17.100000000000001" customHeight="1" thickBot="1" x14ac:dyDescent="0.25">
      <c r="A144" s="264" t="s">
        <v>158</v>
      </c>
      <c r="B144" s="265"/>
      <c r="C144" s="265"/>
      <c r="D144" s="265"/>
      <c r="E144" s="265"/>
      <c r="F144" s="266"/>
      <c r="G144" s="235">
        <f>G48+G85+G97+G115+G125+G143</f>
        <v>747.7</v>
      </c>
      <c r="H144" s="235">
        <f t="shared" ref="H144:R144" si="351">H48+H85+H97+H115+H125+H143</f>
        <v>0</v>
      </c>
      <c r="I144" s="235">
        <f t="shared" si="351"/>
        <v>0</v>
      </c>
      <c r="J144" s="236">
        <f t="shared" si="351"/>
        <v>0</v>
      </c>
      <c r="K144" s="235">
        <f t="shared" si="351"/>
        <v>3417</v>
      </c>
      <c r="L144" s="235">
        <f t="shared" si="351"/>
        <v>0</v>
      </c>
      <c r="M144" s="235">
        <f t="shared" si="351"/>
        <v>0</v>
      </c>
      <c r="N144" s="237">
        <f t="shared" si="351"/>
        <v>0</v>
      </c>
      <c r="O144" s="238">
        <f t="shared" si="351"/>
        <v>12778</v>
      </c>
      <c r="P144" s="235">
        <f t="shared" si="351"/>
        <v>0</v>
      </c>
      <c r="Q144" s="235">
        <f t="shared" si="351"/>
        <v>0</v>
      </c>
      <c r="R144" s="237">
        <f t="shared" si="351"/>
        <v>0</v>
      </c>
      <c r="S144" s="239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</row>
    <row r="145" spans="1:19" ht="17.100000000000001" customHeight="1" x14ac:dyDescent="0.2">
      <c r="A145" s="387" t="s">
        <v>160</v>
      </c>
      <c r="B145" s="388"/>
      <c r="C145" s="388"/>
      <c r="D145" s="388"/>
      <c r="E145" s="388"/>
      <c r="F145" s="389"/>
      <c r="G145" s="240">
        <f>G15+G19+G21+G23+G29+G33+G37+G39+G41+G43+G45+G51+G58+G60+G62+G66+G70+G74+G76+G80+G88+G90+G100+G102+G106+G110+G112+G118+G120+G122+G128+G132+G136+G140</f>
        <v>418</v>
      </c>
      <c r="H145" s="241">
        <f t="shared" ref="H145:S145" si="352">H15+H19+H21+H23+H29+H33+H37+H39+H41+H43+H45+H51+H58+H60+H62+H66+H70+H74+H76+H80+H88+H90+H100+H102+H106+H110+H112+H118+H120+H122+H128+H132+H136+H140</f>
        <v>0</v>
      </c>
      <c r="I145" s="241">
        <f t="shared" si="352"/>
        <v>0</v>
      </c>
      <c r="J145" s="242">
        <f t="shared" si="352"/>
        <v>0</v>
      </c>
      <c r="K145" s="240">
        <f t="shared" si="352"/>
        <v>655</v>
      </c>
      <c r="L145" s="241">
        <f t="shared" si="352"/>
        <v>0</v>
      </c>
      <c r="M145" s="241">
        <f t="shared" si="352"/>
        <v>0</v>
      </c>
      <c r="N145" s="242">
        <f t="shared" si="352"/>
        <v>0</v>
      </c>
      <c r="O145" s="240">
        <f t="shared" si="352"/>
        <v>468</v>
      </c>
      <c r="P145" s="241">
        <f t="shared" si="352"/>
        <v>0</v>
      </c>
      <c r="Q145" s="241">
        <f t="shared" si="352"/>
        <v>0</v>
      </c>
      <c r="R145" s="242">
        <f t="shared" si="352"/>
        <v>0</v>
      </c>
      <c r="S145" s="243">
        <f t="shared" si="352"/>
        <v>0</v>
      </c>
    </row>
    <row r="146" spans="1:19" ht="17.100000000000001" customHeight="1" x14ac:dyDescent="0.2">
      <c r="A146" s="381" t="s">
        <v>151</v>
      </c>
      <c r="B146" s="382"/>
      <c r="C146" s="382"/>
      <c r="D146" s="382"/>
      <c r="E146" s="382"/>
      <c r="F146" s="383"/>
      <c r="G146" s="201">
        <f t="shared" ref="G146:R146" si="353">G14+G18+G28+G32+G36+G57+G65+G69+G73+G94</f>
        <v>192.7</v>
      </c>
      <c r="H146" s="71">
        <f t="shared" si="353"/>
        <v>0</v>
      </c>
      <c r="I146" s="71">
        <f t="shared" si="353"/>
        <v>0</v>
      </c>
      <c r="J146" s="72">
        <f t="shared" si="353"/>
        <v>0</v>
      </c>
      <c r="K146" s="201">
        <f t="shared" si="353"/>
        <v>2452</v>
      </c>
      <c r="L146" s="71">
        <f t="shared" si="353"/>
        <v>0</v>
      </c>
      <c r="M146" s="71">
        <f t="shared" si="353"/>
        <v>0</v>
      </c>
      <c r="N146" s="202">
        <f t="shared" si="353"/>
        <v>0</v>
      </c>
      <c r="O146" s="199">
        <f t="shared" si="353"/>
        <v>9770</v>
      </c>
      <c r="P146" s="71">
        <f t="shared" si="353"/>
        <v>0</v>
      </c>
      <c r="Q146" s="71">
        <f t="shared" si="353"/>
        <v>0</v>
      </c>
      <c r="R146" s="202">
        <f t="shared" si="353"/>
        <v>0</v>
      </c>
      <c r="S146" s="205"/>
    </row>
    <row r="147" spans="1:19" ht="17.100000000000001" customHeight="1" x14ac:dyDescent="0.2">
      <c r="A147" s="381" t="s">
        <v>26</v>
      </c>
      <c r="B147" s="382"/>
      <c r="C147" s="382"/>
      <c r="D147" s="382"/>
      <c r="E147" s="382"/>
      <c r="F147" s="383"/>
      <c r="G147" s="201">
        <f>G13+G17+G27+G31+G35+G56+G64+G68+G72</f>
        <v>87</v>
      </c>
      <c r="H147" s="71">
        <f t="shared" ref="H147:R147" si="354">H72+H68+H64+H56+H35+H31+H27+H17+H13</f>
        <v>0</v>
      </c>
      <c r="I147" s="71">
        <f t="shared" si="354"/>
        <v>0</v>
      </c>
      <c r="J147" s="72">
        <f t="shared" si="354"/>
        <v>0</v>
      </c>
      <c r="K147" s="201">
        <f t="shared" si="354"/>
        <v>240</v>
      </c>
      <c r="L147" s="71">
        <f t="shared" si="354"/>
        <v>0</v>
      </c>
      <c r="M147" s="71">
        <f t="shared" si="354"/>
        <v>0</v>
      </c>
      <c r="N147" s="202">
        <f t="shared" si="354"/>
        <v>0</v>
      </c>
      <c r="O147" s="199">
        <f t="shared" si="354"/>
        <v>2470</v>
      </c>
      <c r="P147" s="71">
        <f t="shared" si="354"/>
        <v>0</v>
      </c>
      <c r="Q147" s="72">
        <f t="shared" si="354"/>
        <v>0</v>
      </c>
      <c r="R147" s="202">
        <f t="shared" si="354"/>
        <v>0</v>
      </c>
      <c r="S147" s="205"/>
    </row>
    <row r="148" spans="1:19" ht="17.100000000000001" customHeight="1" thickBot="1" x14ac:dyDescent="0.25">
      <c r="A148" s="384" t="s">
        <v>27</v>
      </c>
      <c r="B148" s="385"/>
      <c r="C148" s="385"/>
      <c r="D148" s="385"/>
      <c r="E148" s="385"/>
      <c r="F148" s="386"/>
      <c r="G148" s="203">
        <f>G52+G82</f>
        <v>50</v>
      </c>
      <c r="H148" s="86">
        <f t="shared" ref="H148:R148" si="355">H52+H82</f>
        <v>0</v>
      </c>
      <c r="I148" s="86">
        <f t="shared" si="355"/>
        <v>0</v>
      </c>
      <c r="J148" s="87">
        <f t="shared" si="355"/>
        <v>0</v>
      </c>
      <c r="K148" s="203">
        <f t="shared" si="355"/>
        <v>70</v>
      </c>
      <c r="L148" s="86">
        <f t="shared" si="355"/>
        <v>0</v>
      </c>
      <c r="M148" s="86">
        <f t="shared" si="355"/>
        <v>0</v>
      </c>
      <c r="N148" s="204">
        <f t="shared" si="355"/>
        <v>0</v>
      </c>
      <c r="O148" s="200">
        <f t="shared" si="355"/>
        <v>70</v>
      </c>
      <c r="P148" s="86">
        <f t="shared" si="355"/>
        <v>0</v>
      </c>
      <c r="Q148" s="86">
        <f t="shared" si="355"/>
        <v>0</v>
      </c>
      <c r="R148" s="204">
        <f t="shared" si="355"/>
        <v>0</v>
      </c>
      <c r="S148" s="28"/>
    </row>
    <row r="149" spans="1:19" ht="17.100000000000001" customHeight="1" thickBot="1" x14ac:dyDescent="0.25">
      <c r="A149" s="267" t="s">
        <v>159</v>
      </c>
      <c r="B149" s="268"/>
      <c r="C149" s="268"/>
      <c r="D149" s="268"/>
      <c r="E149" s="268"/>
      <c r="F149" s="268"/>
      <c r="G149" s="203">
        <f>G145+G146+G147+G148</f>
        <v>747.7</v>
      </c>
      <c r="H149" s="86">
        <f t="shared" ref="H149:R149" si="356">H145+H146+H147+H148</f>
        <v>0</v>
      </c>
      <c r="I149" s="86">
        <f t="shared" si="356"/>
        <v>0</v>
      </c>
      <c r="J149" s="87">
        <f t="shared" si="356"/>
        <v>0</v>
      </c>
      <c r="K149" s="203">
        <f t="shared" si="356"/>
        <v>3417</v>
      </c>
      <c r="L149" s="86">
        <f t="shared" si="356"/>
        <v>0</v>
      </c>
      <c r="M149" s="86">
        <f t="shared" si="356"/>
        <v>0</v>
      </c>
      <c r="N149" s="204">
        <f t="shared" si="356"/>
        <v>0</v>
      </c>
      <c r="O149" s="200">
        <f t="shared" si="356"/>
        <v>12778</v>
      </c>
      <c r="P149" s="86">
        <f t="shared" si="356"/>
        <v>0</v>
      </c>
      <c r="Q149" s="86">
        <f t="shared" si="356"/>
        <v>0</v>
      </c>
      <c r="R149" s="204">
        <f t="shared" si="356"/>
        <v>0</v>
      </c>
      <c r="S149" s="206"/>
    </row>
    <row r="150" spans="1:19" ht="17.100000000000001" customHeight="1" x14ac:dyDescent="0.2">
      <c r="A150" s="218"/>
      <c r="B150" s="219"/>
      <c r="C150" s="219"/>
      <c r="D150" s="219"/>
      <c r="E150" s="219"/>
      <c r="F150" s="219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</row>
    <row r="151" spans="1:19" ht="18.75" x14ac:dyDescent="0.3">
      <c r="A151" s="16"/>
      <c r="B151" s="15"/>
      <c r="C151" s="15"/>
      <c r="D151" s="197" t="s">
        <v>114</v>
      </c>
      <c r="E151" s="18"/>
      <c r="F151" s="14"/>
      <c r="G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</row>
    <row r="152" spans="1:19" ht="12.75" customHeight="1" x14ac:dyDescent="0.2">
      <c r="A152" s="16"/>
      <c r="B152" s="15"/>
      <c r="C152" s="198" t="s">
        <v>37</v>
      </c>
      <c r="D152" s="17" t="s">
        <v>115</v>
      </c>
      <c r="E152" s="18"/>
      <c r="F152" s="1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</row>
    <row r="153" spans="1:19" x14ac:dyDescent="0.2">
      <c r="A153" s="16"/>
      <c r="B153" s="15"/>
      <c r="C153" s="198" t="s">
        <v>42</v>
      </c>
      <c r="D153" s="17" t="s">
        <v>116</v>
      </c>
      <c r="E153" s="18"/>
      <c r="F153" s="14"/>
      <c r="G153" s="20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9" x14ac:dyDescent="0.2">
      <c r="A154" s="16"/>
      <c r="B154" s="15"/>
      <c r="C154" s="198" t="s">
        <v>71</v>
      </c>
      <c r="D154" s="17" t="s">
        <v>117</v>
      </c>
      <c r="E154" s="18"/>
      <c r="F154" s="14"/>
      <c r="G154" s="19"/>
      <c r="H154" s="20"/>
      <c r="I154" s="20"/>
      <c r="J154" s="19"/>
      <c r="K154" s="19"/>
      <c r="L154" s="19"/>
      <c r="M154" s="19"/>
      <c r="N154" s="19"/>
      <c r="O154" s="21"/>
      <c r="P154" s="19"/>
      <c r="Q154" s="19"/>
      <c r="R154" s="19"/>
    </row>
    <row r="155" spans="1:19" x14ac:dyDescent="0.2">
      <c r="A155" s="16"/>
      <c r="B155" s="15"/>
      <c r="C155" s="198" t="s">
        <v>53</v>
      </c>
      <c r="D155" s="17" t="s">
        <v>118</v>
      </c>
      <c r="E155" s="18"/>
      <c r="F155" s="14"/>
      <c r="G155" s="20"/>
      <c r="H155" s="19"/>
      <c r="I155" s="19"/>
      <c r="J155" s="19"/>
      <c r="K155" s="21"/>
      <c r="L155" s="19"/>
      <c r="M155" s="19"/>
      <c r="N155" s="19"/>
      <c r="O155" s="19"/>
      <c r="P155" s="19"/>
      <c r="Q155" s="19"/>
      <c r="R155" s="19"/>
    </row>
    <row r="156" spans="1:19" ht="12.75" customHeight="1" x14ac:dyDescent="0.2">
      <c r="A156" s="16"/>
      <c r="B156" s="15"/>
      <c r="C156" s="198" t="s">
        <v>61</v>
      </c>
      <c r="D156" s="17" t="s">
        <v>119</v>
      </c>
      <c r="E156" s="18"/>
      <c r="F156" s="14"/>
      <c r="G156" s="20"/>
      <c r="H156" s="19"/>
      <c r="I156" s="19"/>
      <c r="J156" s="20"/>
      <c r="K156" s="21"/>
      <c r="L156" s="19"/>
      <c r="M156" s="19"/>
      <c r="N156" s="19"/>
      <c r="O156" s="21"/>
      <c r="P156" s="19"/>
      <c r="Q156" s="19"/>
      <c r="R156" s="19"/>
    </row>
    <row r="157" spans="1:19" x14ac:dyDescent="0.2">
      <c r="A157" s="16"/>
      <c r="B157" s="15"/>
      <c r="C157" s="198" t="s">
        <v>104</v>
      </c>
      <c r="D157" s="17" t="s">
        <v>120</v>
      </c>
      <c r="E157" s="18"/>
      <c r="F157" s="14"/>
      <c r="G157" s="20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9" x14ac:dyDescent="0.2">
      <c r="A158" s="16"/>
      <c r="B158" s="15"/>
      <c r="C158" s="198" t="s">
        <v>121</v>
      </c>
      <c r="D158" s="17" t="s">
        <v>122</v>
      </c>
      <c r="E158" s="18"/>
      <c r="F158" s="14"/>
      <c r="G158" s="20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9" x14ac:dyDescent="0.2">
      <c r="A159" s="16"/>
      <c r="B159" s="15"/>
      <c r="C159" s="198" t="s">
        <v>76</v>
      </c>
      <c r="D159" s="17" t="s">
        <v>123</v>
      </c>
      <c r="E159" s="18"/>
      <c r="F159" s="14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9" x14ac:dyDescent="0.2">
      <c r="A160" s="16"/>
      <c r="B160" s="15"/>
      <c r="C160" s="198" t="s">
        <v>86</v>
      </c>
      <c r="D160" s="17" t="s">
        <v>124</v>
      </c>
      <c r="E160" s="18"/>
      <c r="F160" s="14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 ht="12.75" customHeight="1" x14ac:dyDescent="0.2">
      <c r="A161" s="16"/>
      <c r="B161" s="15"/>
      <c r="C161" s="198" t="s">
        <v>57</v>
      </c>
      <c r="D161" s="17" t="s">
        <v>125</v>
      </c>
      <c r="E161" s="18"/>
      <c r="F161" s="14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 ht="12.75" customHeight="1" x14ac:dyDescent="0.2">
      <c r="A162" s="61"/>
      <c r="B162" s="61"/>
      <c r="C162" s="61"/>
      <c r="D162" s="62"/>
      <c r="E162" s="63"/>
      <c r="F162" s="24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</row>
    <row r="163" spans="1:18" x14ac:dyDescent="0.2">
      <c r="A163" s="61"/>
      <c r="B163" s="61"/>
      <c r="C163" s="61"/>
      <c r="D163" s="62"/>
      <c r="E163" s="63"/>
      <c r="F163" s="24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</row>
    <row r="164" spans="1:18" x14ac:dyDescent="0.2">
      <c r="A164" s="362"/>
      <c r="B164" s="362"/>
      <c r="C164" s="362"/>
      <c r="D164" s="362"/>
      <c r="E164" s="362"/>
      <c r="F164" s="24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</row>
    <row r="165" spans="1:18" x14ac:dyDescent="0.2">
      <c r="A165" s="61"/>
      <c r="B165" s="61"/>
      <c r="C165" s="61"/>
      <c r="D165" s="62"/>
      <c r="E165" s="63"/>
      <c r="F165" s="24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</row>
    <row r="166" spans="1:18" x14ac:dyDescent="0.2">
      <c r="A166" s="61"/>
      <c r="B166" s="61"/>
      <c r="C166" s="61"/>
      <c r="D166" s="62"/>
      <c r="E166" s="63"/>
      <c r="F166" s="24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</row>
    <row r="167" spans="1:18" ht="12.75" customHeight="1" x14ac:dyDescent="0.2">
      <c r="A167" s="61"/>
      <c r="B167" s="61"/>
      <c r="C167" s="61"/>
      <c r="D167" s="62"/>
      <c r="E167" s="63"/>
      <c r="F167" s="24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</row>
    <row r="168" spans="1:18" x14ac:dyDescent="0.2">
      <c r="A168" s="362"/>
      <c r="B168" s="362"/>
      <c r="C168" s="362"/>
      <c r="D168" s="362"/>
      <c r="E168" s="362"/>
      <c r="F168" s="24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</row>
    <row r="169" spans="1:18" x14ac:dyDescent="0.2">
      <c r="A169" s="61"/>
      <c r="B169" s="61"/>
      <c r="C169" s="61"/>
      <c r="D169" s="62"/>
      <c r="E169" s="63"/>
      <c r="F169" s="24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</row>
    <row r="170" spans="1:18" x14ac:dyDescent="0.2">
      <c r="A170" s="61"/>
      <c r="B170" s="61"/>
      <c r="C170" s="61"/>
      <c r="D170" s="62"/>
      <c r="E170" s="63"/>
      <c r="F170" s="24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</row>
    <row r="171" spans="1:18" x14ac:dyDescent="0.2">
      <c r="A171" s="61"/>
      <c r="B171" s="61"/>
      <c r="C171" s="61"/>
      <c r="D171" s="62"/>
      <c r="E171" s="63"/>
      <c r="F171" s="24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  <row r="172" spans="1:18" ht="12.75" customHeight="1" x14ac:dyDescent="0.2">
      <c r="A172" s="61"/>
      <c r="B172" s="61"/>
      <c r="C172" s="61"/>
      <c r="D172" s="62"/>
      <c r="E172" s="63"/>
      <c r="F172" s="24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</row>
    <row r="173" spans="1:18" x14ac:dyDescent="0.2">
      <c r="A173" s="362"/>
      <c r="B173" s="362"/>
      <c r="C173" s="362"/>
      <c r="D173" s="362"/>
      <c r="E173" s="362"/>
      <c r="F173" s="24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</row>
    <row r="174" spans="1:18" x14ac:dyDescent="0.2">
      <c r="A174" s="61"/>
      <c r="B174" s="61"/>
      <c r="C174" s="61"/>
      <c r="D174" s="62"/>
      <c r="E174" s="63"/>
      <c r="F174" s="24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</row>
    <row r="175" spans="1:18" x14ac:dyDescent="0.2">
      <c r="A175" s="61"/>
      <c r="B175" s="61"/>
      <c r="C175" s="61"/>
      <c r="D175" s="62"/>
      <c r="E175" s="63"/>
      <c r="F175" s="24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</row>
    <row r="176" spans="1:18" x14ac:dyDescent="0.2">
      <c r="A176" s="61"/>
      <c r="B176" s="61"/>
      <c r="C176" s="61"/>
      <c r="D176" s="62"/>
      <c r="E176" s="63"/>
      <c r="F176" s="24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</row>
    <row r="177" spans="1:18" ht="12.75" customHeight="1" x14ac:dyDescent="0.2">
      <c r="A177" s="61"/>
      <c r="B177" s="61"/>
      <c r="C177" s="61"/>
      <c r="D177" s="62"/>
      <c r="E177" s="63"/>
      <c r="F177" s="24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</row>
    <row r="178" spans="1:18" x14ac:dyDescent="0.2">
      <c r="A178" s="362"/>
      <c r="B178" s="362"/>
      <c r="C178" s="362"/>
      <c r="D178" s="362"/>
      <c r="E178" s="362"/>
      <c r="F178" s="24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</row>
    <row r="179" spans="1:18" x14ac:dyDescent="0.2">
      <c r="A179" s="61"/>
      <c r="B179" s="61"/>
      <c r="C179" s="61"/>
      <c r="D179" s="62"/>
      <c r="E179" s="63"/>
      <c r="F179" s="24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</row>
    <row r="180" spans="1:18" x14ac:dyDescent="0.2">
      <c r="A180" s="61"/>
      <c r="B180" s="61"/>
      <c r="C180" s="61"/>
      <c r="D180" s="62"/>
      <c r="E180" s="63"/>
      <c r="F180" s="24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</row>
    <row r="181" spans="1:18" ht="12.75" customHeight="1" x14ac:dyDescent="0.2">
      <c r="A181" s="61"/>
      <c r="B181" s="61"/>
      <c r="C181" s="61"/>
      <c r="D181" s="62"/>
      <c r="E181" s="63"/>
      <c r="F181" s="24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</row>
    <row r="182" spans="1:18" x14ac:dyDescent="0.2">
      <c r="A182" s="362"/>
      <c r="B182" s="362"/>
      <c r="C182" s="362"/>
      <c r="D182" s="362"/>
      <c r="E182" s="362"/>
      <c r="F182" s="24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</row>
    <row r="183" spans="1:18" x14ac:dyDescent="0.2">
      <c r="A183" s="61"/>
      <c r="B183" s="61"/>
      <c r="C183" s="61"/>
      <c r="D183" s="62"/>
      <c r="E183" s="63"/>
      <c r="F183" s="24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</row>
    <row r="184" spans="1:18" x14ac:dyDescent="0.2">
      <c r="A184" s="61"/>
      <c r="B184" s="61"/>
      <c r="C184" s="61"/>
      <c r="D184" s="62"/>
      <c r="E184" s="63"/>
      <c r="F184" s="24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</row>
    <row r="185" spans="1:18" ht="12.75" customHeight="1" x14ac:dyDescent="0.2">
      <c r="A185" s="61"/>
      <c r="B185" s="61"/>
      <c r="C185" s="61"/>
      <c r="D185" s="62"/>
      <c r="E185" s="63"/>
      <c r="F185" s="24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</row>
    <row r="186" spans="1:18" x14ac:dyDescent="0.2">
      <c r="A186" s="362"/>
      <c r="B186" s="362"/>
      <c r="C186" s="362"/>
      <c r="D186" s="362"/>
      <c r="E186" s="362"/>
      <c r="F186" s="24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</row>
    <row r="187" spans="1:18" x14ac:dyDescent="0.2">
      <c r="A187" s="61"/>
      <c r="B187" s="61"/>
      <c r="C187" s="61"/>
      <c r="D187" s="62"/>
      <c r="E187" s="63"/>
      <c r="F187" s="24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</row>
    <row r="188" spans="1:18" x14ac:dyDescent="0.2">
      <c r="A188" s="61"/>
      <c r="B188" s="61"/>
      <c r="C188" s="61"/>
      <c r="D188" s="62"/>
      <c r="E188" s="63"/>
      <c r="F188" s="24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</row>
    <row r="189" spans="1:18" ht="12.75" customHeight="1" x14ac:dyDescent="0.2">
      <c r="A189" s="61"/>
      <c r="B189" s="61"/>
      <c r="C189" s="61"/>
      <c r="D189" s="62"/>
      <c r="E189" s="63"/>
      <c r="F189" s="24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</row>
    <row r="190" spans="1:18" x14ac:dyDescent="0.2">
      <c r="A190" s="61"/>
      <c r="B190" s="61"/>
      <c r="C190" s="61"/>
      <c r="D190" s="62"/>
      <c r="E190" s="63"/>
      <c r="F190" s="24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</row>
    <row r="191" spans="1:18" x14ac:dyDescent="0.2">
      <c r="A191" s="362"/>
      <c r="B191" s="362"/>
      <c r="C191" s="362"/>
      <c r="D191" s="362"/>
      <c r="E191" s="362"/>
      <c r="F191" s="24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</row>
    <row r="192" spans="1:18" x14ac:dyDescent="0.2">
      <c r="A192" s="61"/>
      <c r="B192" s="61"/>
      <c r="C192" s="61"/>
      <c r="D192" s="62"/>
      <c r="E192" s="63"/>
      <c r="F192" s="24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</row>
    <row r="193" spans="1:18" ht="12.75" customHeight="1" x14ac:dyDescent="0.2">
      <c r="A193" s="61"/>
      <c r="B193" s="61"/>
      <c r="C193" s="61"/>
      <c r="D193" s="62"/>
      <c r="E193" s="63"/>
      <c r="F193" s="24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</row>
    <row r="194" spans="1:18" x14ac:dyDescent="0.2">
      <c r="A194" s="362"/>
      <c r="B194" s="362"/>
      <c r="C194" s="362"/>
      <c r="D194" s="362"/>
      <c r="E194" s="362"/>
      <c r="F194" s="24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</row>
    <row r="195" spans="1:18" x14ac:dyDescent="0.2">
      <c r="A195" s="61"/>
      <c r="B195" s="61"/>
      <c r="C195" s="61"/>
      <c r="D195" s="62"/>
      <c r="E195" s="63"/>
      <c r="F195" s="24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</row>
    <row r="196" spans="1:18" ht="12.75" customHeight="1" x14ac:dyDescent="0.2">
      <c r="A196" s="61"/>
      <c r="B196" s="61"/>
      <c r="C196" s="61"/>
      <c r="D196" s="62"/>
      <c r="E196" s="63"/>
      <c r="F196" s="24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</row>
    <row r="197" spans="1:18" x14ac:dyDescent="0.2">
      <c r="A197" s="61"/>
      <c r="B197" s="61"/>
      <c r="C197" s="61"/>
      <c r="D197" s="62"/>
      <c r="E197" s="63"/>
      <c r="F197" s="24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</row>
    <row r="198" spans="1:18" x14ac:dyDescent="0.2">
      <c r="A198" s="61"/>
      <c r="B198" s="61"/>
      <c r="C198" s="61"/>
      <c r="D198" s="62"/>
      <c r="E198" s="63"/>
      <c r="F198" s="24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</row>
    <row r="199" spans="1:18" ht="12.75" customHeight="1" x14ac:dyDescent="0.2">
      <c r="A199" s="362"/>
      <c r="B199" s="362"/>
      <c r="C199" s="362"/>
      <c r="D199" s="362"/>
      <c r="E199" s="362"/>
      <c r="F199" s="24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</row>
    <row r="200" spans="1:18" x14ac:dyDescent="0.2">
      <c r="A200" s="61"/>
      <c r="B200" s="61"/>
      <c r="C200" s="61"/>
      <c r="D200" s="62"/>
      <c r="E200" s="63"/>
      <c r="F200" s="24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</row>
    <row r="201" spans="1:18" x14ac:dyDescent="0.2">
      <c r="A201" s="61"/>
      <c r="B201" s="61"/>
      <c r="C201" s="61"/>
      <c r="D201" s="62"/>
      <c r="E201" s="63"/>
      <c r="F201" s="24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</row>
    <row r="202" spans="1:18" ht="12.75" customHeight="1" x14ac:dyDescent="0.2">
      <c r="A202" s="61"/>
      <c r="B202" s="61"/>
      <c r="C202" s="61"/>
      <c r="D202" s="62"/>
      <c r="E202" s="63"/>
      <c r="F202" s="24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</row>
    <row r="203" spans="1:18" x14ac:dyDescent="0.2">
      <c r="A203" s="61"/>
      <c r="B203" s="61"/>
      <c r="C203" s="61"/>
      <c r="D203" s="62"/>
      <c r="E203" s="63"/>
      <c r="F203" s="24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</row>
    <row r="204" spans="1:18" x14ac:dyDescent="0.2">
      <c r="A204" s="362"/>
      <c r="B204" s="362"/>
      <c r="C204" s="362"/>
      <c r="D204" s="362"/>
      <c r="E204" s="362"/>
      <c r="F204" s="24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</row>
    <row r="205" spans="1:18" x14ac:dyDescent="0.2">
      <c r="A205" s="61"/>
      <c r="B205" s="61"/>
      <c r="C205" s="61"/>
      <c r="D205" s="62"/>
      <c r="E205" s="63"/>
      <c r="F205" s="24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</row>
    <row r="206" spans="1:18" ht="12.75" customHeight="1" x14ac:dyDescent="0.2">
      <c r="A206" s="61"/>
      <c r="B206" s="61"/>
      <c r="C206" s="61"/>
      <c r="D206" s="62"/>
      <c r="E206" s="63"/>
      <c r="F206" s="24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</row>
    <row r="207" spans="1:18" x14ac:dyDescent="0.2">
      <c r="A207" s="61"/>
      <c r="B207" s="61"/>
      <c r="C207" s="61"/>
      <c r="D207" s="62"/>
      <c r="E207" s="63"/>
      <c r="F207" s="24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</row>
    <row r="208" spans="1:18" x14ac:dyDescent="0.2">
      <c r="A208" s="61"/>
      <c r="B208" s="61"/>
      <c r="C208" s="61"/>
      <c r="D208" s="62"/>
      <c r="E208" s="63"/>
      <c r="F208" s="24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</row>
    <row r="209" spans="1:18" x14ac:dyDescent="0.2">
      <c r="A209" s="362"/>
      <c r="B209" s="362"/>
      <c r="C209" s="362"/>
      <c r="D209" s="362"/>
      <c r="E209" s="362"/>
      <c r="F209" s="24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</row>
    <row r="210" spans="1:18" ht="12.75" customHeight="1" x14ac:dyDescent="0.2">
      <c r="A210" s="61"/>
      <c r="B210" s="61"/>
      <c r="C210" s="61"/>
      <c r="D210" s="62"/>
      <c r="E210" s="63"/>
      <c r="F210" s="24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</row>
    <row r="211" spans="1:18" x14ac:dyDescent="0.2">
      <c r="A211" s="61"/>
      <c r="B211" s="61"/>
      <c r="C211" s="61"/>
      <c r="D211" s="62"/>
      <c r="E211" s="63"/>
      <c r="F211" s="24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</row>
    <row r="212" spans="1:18" x14ac:dyDescent="0.2">
      <c r="A212" s="61"/>
      <c r="B212" s="61"/>
      <c r="C212" s="61"/>
      <c r="D212" s="62"/>
      <c r="E212" s="63"/>
      <c r="F212" s="24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</row>
    <row r="213" spans="1:18" x14ac:dyDescent="0.2">
      <c r="A213" s="362"/>
      <c r="B213" s="362"/>
      <c r="C213" s="362"/>
      <c r="D213" s="362"/>
      <c r="E213" s="362"/>
      <c r="F213" s="24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</row>
    <row r="214" spans="1:18" ht="12.75" customHeight="1" x14ac:dyDescent="0.2">
      <c r="A214" s="61"/>
      <c r="B214" s="61"/>
      <c r="C214" s="61"/>
      <c r="D214" s="62"/>
      <c r="E214" s="63"/>
      <c r="F214" s="24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</row>
    <row r="215" spans="1:18" x14ac:dyDescent="0.2">
      <c r="A215" s="61"/>
      <c r="B215" s="61"/>
      <c r="C215" s="61"/>
      <c r="D215" s="62"/>
      <c r="E215" s="63"/>
      <c r="F215" s="24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</row>
    <row r="216" spans="1:18" x14ac:dyDescent="0.2">
      <c r="A216" s="61"/>
      <c r="B216" s="61"/>
      <c r="C216" s="61"/>
      <c r="D216" s="62"/>
      <c r="E216" s="63"/>
      <c r="F216" s="24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</row>
    <row r="217" spans="1:18" x14ac:dyDescent="0.2">
      <c r="A217" s="362"/>
      <c r="B217" s="362"/>
      <c r="C217" s="362"/>
      <c r="D217" s="362"/>
      <c r="E217" s="362"/>
      <c r="F217" s="24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</row>
    <row r="218" spans="1:18" ht="12.75" customHeight="1" x14ac:dyDescent="0.2">
      <c r="A218" s="61"/>
      <c r="B218" s="61"/>
      <c r="C218" s="61"/>
      <c r="D218" s="62"/>
      <c r="E218" s="63"/>
      <c r="F218" s="24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</row>
    <row r="219" spans="1:18" x14ac:dyDescent="0.2">
      <c r="A219" s="61"/>
      <c r="B219" s="61"/>
      <c r="C219" s="61"/>
      <c r="D219" s="62"/>
      <c r="E219" s="63"/>
      <c r="F219" s="24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</row>
    <row r="220" spans="1:18" x14ac:dyDescent="0.2">
      <c r="A220" s="61"/>
      <c r="B220" s="61"/>
      <c r="C220" s="61"/>
      <c r="D220" s="62"/>
      <c r="E220" s="63"/>
      <c r="F220" s="24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</row>
    <row r="221" spans="1:18" x14ac:dyDescent="0.2">
      <c r="A221" s="362"/>
      <c r="B221" s="362"/>
      <c r="C221" s="362"/>
      <c r="D221" s="362"/>
      <c r="E221" s="362"/>
      <c r="F221" s="24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</row>
    <row r="222" spans="1:18" x14ac:dyDescent="0.2">
      <c r="A222" s="61"/>
      <c r="B222" s="61"/>
      <c r="C222" s="61"/>
      <c r="D222" s="62"/>
      <c r="E222" s="63"/>
      <c r="F222" s="24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</row>
    <row r="223" spans="1:18" ht="12.75" customHeight="1" x14ac:dyDescent="0.2">
      <c r="A223" s="61"/>
      <c r="B223" s="61"/>
      <c r="C223" s="61"/>
      <c r="D223" s="62"/>
      <c r="E223" s="63"/>
      <c r="F223" s="24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</row>
    <row r="224" spans="1:18" x14ac:dyDescent="0.2">
      <c r="A224" s="61"/>
      <c r="B224" s="61"/>
      <c r="C224" s="61"/>
      <c r="D224" s="62"/>
      <c r="E224" s="63"/>
      <c r="F224" s="24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</row>
    <row r="225" spans="1:18" x14ac:dyDescent="0.2">
      <c r="A225" s="362"/>
      <c r="B225" s="362"/>
      <c r="C225" s="362"/>
      <c r="D225" s="362"/>
      <c r="E225" s="362"/>
      <c r="F225" s="24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</row>
    <row r="226" spans="1:18" ht="12.75" customHeight="1" x14ac:dyDescent="0.2">
      <c r="A226" s="61"/>
      <c r="B226" s="61"/>
      <c r="C226" s="61"/>
      <c r="D226" s="62"/>
      <c r="E226" s="63"/>
      <c r="F226" s="24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</row>
    <row r="227" spans="1:18" x14ac:dyDescent="0.2">
      <c r="A227" s="61"/>
      <c r="B227" s="61"/>
      <c r="C227" s="61"/>
      <c r="D227" s="62"/>
      <c r="E227" s="63"/>
      <c r="F227" s="24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</row>
    <row r="228" spans="1:18" x14ac:dyDescent="0.2">
      <c r="A228" s="362"/>
      <c r="B228" s="362"/>
      <c r="C228" s="362"/>
      <c r="D228" s="362"/>
      <c r="E228" s="362"/>
      <c r="F228" s="24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</row>
    <row r="229" spans="1:18" x14ac:dyDescent="0.2">
      <c r="A229" s="61"/>
      <c r="B229" s="61"/>
      <c r="C229" s="61"/>
      <c r="D229" s="62"/>
      <c r="E229" s="63"/>
      <c r="F229" s="24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</row>
    <row r="230" spans="1:18" ht="12.75" customHeight="1" x14ac:dyDescent="0.2">
      <c r="A230" s="61"/>
      <c r="B230" s="61"/>
      <c r="C230" s="61"/>
      <c r="D230" s="62"/>
      <c r="E230" s="63"/>
      <c r="F230" s="24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</row>
    <row r="231" spans="1:18" x14ac:dyDescent="0.2">
      <c r="A231" s="362"/>
      <c r="B231" s="362"/>
      <c r="C231" s="362"/>
      <c r="D231" s="362"/>
      <c r="E231" s="362"/>
      <c r="F231" s="24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</row>
    <row r="232" spans="1:18" x14ac:dyDescent="0.2">
      <c r="A232" s="61"/>
      <c r="B232" s="61"/>
      <c r="C232" s="61"/>
      <c r="D232" s="62"/>
      <c r="E232" s="63"/>
      <c r="F232" s="24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</row>
    <row r="233" spans="1:18" x14ac:dyDescent="0.2">
      <c r="A233" s="61"/>
      <c r="B233" s="61"/>
      <c r="C233" s="61"/>
      <c r="D233" s="62"/>
      <c r="E233" s="63"/>
      <c r="F233" s="24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</row>
    <row r="234" spans="1:18" ht="12.75" customHeight="1" x14ac:dyDescent="0.2">
      <c r="A234" s="362"/>
      <c r="B234" s="362"/>
      <c r="C234" s="362"/>
      <c r="D234" s="362"/>
      <c r="E234" s="362"/>
      <c r="F234" s="24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</row>
    <row r="235" spans="1:18" x14ac:dyDescent="0.2">
      <c r="A235" s="61"/>
      <c r="B235" s="61"/>
      <c r="C235" s="61"/>
      <c r="D235" s="62"/>
      <c r="E235" s="63"/>
      <c r="F235" s="24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</row>
    <row r="236" spans="1:18" x14ac:dyDescent="0.2">
      <c r="A236" s="61"/>
      <c r="B236" s="61"/>
      <c r="C236" s="61"/>
      <c r="D236" s="62"/>
      <c r="E236" s="63"/>
      <c r="F236" s="24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</row>
    <row r="237" spans="1:18" x14ac:dyDescent="0.2">
      <c r="A237" s="61"/>
      <c r="B237" s="61"/>
      <c r="C237" s="61"/>
      <c r="D237" s="62"/>
      <c r="E237" s="63"/>
      <c r="F237" s="24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</row>
    <row r="238" spans="1:18" x14ac:dyDescent="0.2">
      <c r="A238" s="362"/>
      <c r="B238" s="362"/>
      <c r="C238" s="362"/>
      <c r="D238" s="362"/>
      <c r="E238" s="362"/>
      <c r="F238" s="24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</row>
    <row r="239" spans="1:18" x14ac:dyDescent="0.2">
      <c r="A239" s="61"/>
      <c r="B239" s="61"/>
      <c r="C239" s="61"/>
      <c r="D239" s="62"/>
      <c r="E239" s="63"/>
      <c r="F239" s="24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</row>
    <row r="240" spans="1:18" x14ac:dyDescent="0.2">
      <c r="A240" s="61"/>
      <c r="B240" s="61"/>
      <c r="C240" s="61"/>
      <c r="D240" s="62"/>
      <c r="E240" s="63"/>
      <c r="F240" s="24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</row>
    <row r="241" spans="1:18" x14ac:dyDescent="0.2">
      <c r="A241" s="61"/>
      <c r="B241" s="61"/>
      <c r="C241" s="61"/>
      <c r="D241" s="62"/>
      <c r="E241" s="63"/>
      <c r="F241" s="24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</row>
    <row r="242" spans="1:18" x14ac:dyDescent="0.2">
      <c r="A242" s="362"/>
      <c r="B242" s="362"/>
      <c r="C242" s="362"/>
      <c r="D242" s="362"/>
      <c r="E242" s="362"/>
      <c r="F242" s="24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</row>
    <row r="243" spans="1:18" x14ac:dyDescent="0.2">
      <c r="A243" s="61"/>
      <c r="B243" s="61"/>
      <c r="C243" s="61"/>
      <c r="D243" s="62"/>
      <c r="E243" s="63"/>
      <c r="F243" s="24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</row>
    <row r="244" spans="1:18" x14ac:dyDescent="0.2">
      <c r="A244" s="61"/>
      <c r="B244" s="61"/>
      <c r="C244" s="61"/>
      <c r="D244" s="62"/>
      <c r="E244" s="63"/>
      <c r="F244" s="24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</row>
    <row r="245" spans="1:18" x14ac:dyDescent="0.2">
      <c r="A245" s="61"/>
      <c r="B245" s="61"/>
      <c r="C245" s="61"/>
      <c r="D245" s="62"/>
      <c r="E245" s="63"/>
      <c r="F245" s="24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</row>
    <row r="246" spans="1:18" x14ac:dyDescent="0.2">
      <c r="A246" s="362"/>
      <c r="B246" s="362"/>
      <c r="C246" s="362"/>
      <c r="D246" s="362"/>
      <c r="E246" s="362"/>
      <c r="F246" s="24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</row>
    <row r="247" spans="1:18" x14ac:dyDescent="0.2">
      <c r="A247" s="61"/>
      <c r="B247" s="61"/>
      <c r="C247" s="61"/>
      <c r="D247" s="62"/>
      <c r="E247" s="63"/>
      <c r="F247" s="24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</row>
    <row r="248" spans="1:18" x14ac:dyDescent="0.2">
      <c r="A248" s="61"/>
      <c r="B248" s="61"/>
      <c r="C248" s="61"/>
      <c r="D248" s="62"/>
      <c r="E248" s="63"/>
      <c r="F248" s="24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</row>
    <row r="249" spans="1:18" x14ac:dyDescent="0.2">
      <c r="A249" s="61"/>
      <c r="B249" s="61"/>
      <c r="C249" s="61"/>
      <c r="D249" s="62"/>
      <c r="E249" s="63"/>
      <c r="F249" s="24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</row>
    <row r="250" spans="1:18" x14ac:dyDescent="0.2">
      <c r="A250" s="362"/>
      <c r="B250" s="362"/>
      <c r="C250" s="362"/>
      <c r="D250" s="362"/>
      <c r="E250" s="362"/>
      <c r="F250" s="24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</row>
    <row r="251" spans="1:18" x14ac:dyDescent="0.2">
      <c r="A251" s="61"/>
      <c r="B251" s="61"/>
      <c r="C251" s="61"/>
      <c r="D251" s="62"/>
      <c r="E251" s="63"/>
      <c r="F251" s="24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</row>
    <row r="252" spans="1:18" x14ac:dyDescent="0.2">
      <c r="A252" s="61"/>
      <c r="B252" s="61"/>
      <c r="C252" s="61"/>
      <c r="D252" s="62"/>
      <c r="E252" s="63"/>
      <c r="F252" s="24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</row>
    <row r="253" spans="1:18" x14ac:dyDescent="0.2">
      <c r="A253" s="61"/>
      <c r="B253" s="61"/>
      <c r="C253" s="61"/>
      <c r="D253" s="62"/>
      <c r="E253" s="63"/>
      <c r="F253" s="24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</row>
    <row r="254" spans="1:18" x14ac:dyDescent="0.2">
      <c r="A254" s="61"/>
      <c r="B254" s="61"/>
      <c r="C254" s="61"/>
      <c r="D254" s="62"/>
      <c r="E254" s="63"/>
      <c r="F254" s="24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</row>
    <row r="255" spans="1:18" x14ac:dyDescent="0.2">
      <c r="A255" s="362"/>
      <c r="B255" s="362"/>
      <c r="C255" s="362"/>
      <c r="D255" s="362"/>
      <c r="E255" s="362"/>
      <c r="F255" s="24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</row>
    <row r="256" spans="1:18" x14ac:dyDescent="0.2">
      <c r="A256" s="61"/>
      <c r="B256" s="61"/>
      <c r="C256" s="61"/>
      <c r="D256" s="62"/>
      <c r="E256" s="63"/>
      <c r="F256" s="24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</row>
    <row r="257" spans="1:18" x14ac:dyDescent="0.2">
      <c r="A257" s="61"/>
      <c r="B257" s="61"/>
      <c r="C257" s="61"/>
      <c r="D257" s="62"/>
      <c r="E257" s="63"/>
      <c r="F257" s="24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</row>
    <row r="258" spans="1:18" x14ac:dyDescent="0.2">
      <c r="A258" s="362"/>
      <c r="B258" s="362"/>
      <c r="C258" s="362"/>
      <c r="D258" s="362"/>
      <c r="E258" s="362"/>
      <c r="F258" s="24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</row>
    <row r="259" spans="1:18" x14ac:dyDescent="0.2">
      <c r="A259" s="61"/>
      <c r="B259" s="61"/>
      <c r="C259" s="61"/>
      <c r="D259" s="62"/>
      <c r="E259" s="63"/>
      <c r="F259" s="24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</row>
    <row r="260" spans="1:18" x14ac:dyDescent="0.2">
      <c r="A260" s="61"/>
      <c r="B260" s="61"/>
      <c r="C260" s="61"/>
      <c r="D260" s="62"/>
      <c r="E260" s="63"/>
      <c r="F260" s="24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</row>
    <row r="261" spans="1:18" x14ac:dyDescent="0.2">
      <c r="A261" s="61"/>
      <c r="B261" s="61"/>
      <c r="C261" s="61"/>
      <c r="D261" s="62"/>
      <c r="E261" s="63"/>
      <c r="F261" s="24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</row>
    <row r="262" spans="1:18" x14ac:dyDescent="0.2">
      <c r="A262" s="362"/>
      <c r="B262" s="362"/>
      <c r="C262" s="362"/>
      <c r="D262" s="362"/>
      <c r="E262" s="362"/>
      <c r="F262" s="24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</row>
    <row r="263" spans="1:18" x14ac:dyDescent="0.2">
      <c r="A263" s="61"/>
      <c r="B263" s="61"/>
      <c r="C263" s="61"/>
      <c r="D263" s="62"/>
      <c r="E263" s="63"/>
      <c r="F263" s="24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</row>
    <row r="264" spans="1:18" x14ac:dyDescent="0.2">
      <c r="A264" s="61"/>
      <c r="B264" s="61"/>
      <c r="C264" s="61"/>
      <c r="D264" s="62"/>
      <c r="E264" s="63"/>
      <c r="F264" s="24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</row>
    <row r="265" spans="1:18" x14ac:dyDescent="0.2">
      <c r="A265" s="61"/>
      <c r="B265" s="61"/>
      <c r="C265" s="61"/>
      <c r="D265" s="62"/>
      <c r="E265" s="63"/>
      <c r="F265" s="24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</row>
    <row r="266" spans="1:18" x14ac:dyDescent="0.2">
      <c r="A266" s="362"/>
      <c r="B266" s="362"/>
      <c r="C266" s="362"/>
      <c r="D266" s="362"/>
      <c r="E266" s="362"/>
      <c r="F266" s="24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</row>
    <row r="267" spans="1:18" x14ac:dyDescent="0.2">
      <c r="A267" s="61"/>
      <c r="B267" s="61"/>
      <c r="C267" s="61"/>
      <c r="D267" s="62"/>
      <c r="E267" s="63"/>
      <c r="F267" s="24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</row>
    <row r="268" spans="1:18" x14ac:dyDescent="0.2">
      <c r="A268" s="61"/>
      <c r="B268" s="61"/>
      <c r="C268" s="61"/>
      <c r="D268" s="62"/>
      <c r="E268" s="63"/>
      <c r="F268" s="24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</row>
    <row r="269" spans="1:18" x14ac:dyDescent="0.2">
      <c r="A269" s="61"/>
      <c r="B269" s="61"/>
      <c r="C269" s="61"/>
      <c r="D269" s="62"/>
      <c r="E269" s="63"/>
      <c r="F269" s="24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</row>
    <row r="270" spans="1:18" x14ac:dyDescent="0.2">
      <c r="A270" s="61"/>
      <c r="B270" s="61"/>
      <c r="C270" s="61"/>
      <c r="D270" s="62"/>
      <c r="E270" s="63"/>
      <c r="F270" s="24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</row>
    <row r="271" spans="1:18" x14ac:dyDescent="0.2">
      <c r="A271" s="61"/>
      <c r="B271" s="61"/>
      <c r="C271" s="61"/>
      <c r="D271" s="62"/>
      <c r="E271" s="63"/>
      <c r="F271" s="24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</row>
    <row r="272" spans="1:18" x14ac:dyDescent="0.2">
      <c r="A272" s="61"/>
      <c r="B272" s="61"/>
      <c r="C272" s="61"/>
      <c r="D272" s="62"/>
      <c r="E272" s="63"/>
      <c r="F272" s="24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</row>
    <row r="273" spans="1:18" x14ac:dyDescent="0.2">
      <c r="A273" s="61"/>
      <c r="B273" s="61"/>
      <c r="C273" s="61"/>
      <c r="D273" s="62"/>
      <c r="E273" s="63"/>
      <c r="F273" s="24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</row>
    <row r="274" spans="1:18" x14ac:dyDescent="0.2">
      <c r="A274" s="61"/>
      <c r="B274" s="61"/>
      <c r="C274" s="61"/>
      <c r="D274" s="62"/>
      <c r="E274" s="63"/>
      <c r="F274" s="24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</row>
    <row r="275" spans="1:18" x14ac:dyDescent="0.2">
      <c r="A275" s="61"/>
      <c r="B275" s="61"/>
      <c r="C275" s="61"/>
      <c r="D275" s="62"/>
      <c r="E275" s="63"/>
      <c r="F275" s="24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</row>
    <row r="276" spans="1:18" x14ac:dyDescent="0.2">
      <c r="A276" s="61"/>
      <c r="B276" s="61"/>
      <c r="C276" s="61"/>
      <c r="D276" s="62"/>
      <c r="E276" s="63"/>
      <c r="F276" s="24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</row>
    <row r="277" spans="1:18" x14ac:dyDescent="0.2">
      <c r="A277" s="61"/>
      <c r="B277" s="61"/>
      <c r="C277" s="61"/>
      <c r="D277" s="62"/>
      <c r="E277" s="63"/>
      <c r="F277" s="24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</row>
    <row r="278" spans="1:18" x14ac:dyDescent="0.2">
      <c r="A278" s="61"/>
      <c r="B278" s="61"/>
      <c r="C278" s="61"/>
      <c r="D278" s="62"/>
      <c r="E278" s="63"/>
      <c r="F278" s="24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</row>
    <row r="279" spans="1:18" x14ac:dyDescent="0.2">
      <c r="A279" s="61"/>
      <c r="B279" s="61"/>
      <c r="C279" s="61"/>
      <c r="D279" s="62"/>
      <c r="E279" s="63"/>
      <c r="F279" s="24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</row>
    <row r="280" spans="1:18" x14ac:dyDescent="0.2">
      <c r="A280" s="61"/>
      <c r="B280" s="61"/>
      <c r="C280" s="61"/>
      <c r="D280" s="62"/>
      <c r="E280" s="63"/>
      <c r="F280" s="24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</row>
    <row r="281" spans="1:18" x14ac:dyDescent="0.2">
      <c r="A281" s="61"/>
      <c r="B281" s="61"/>
      <c r="C281" s="61"/>
      <c r="D281" s="62"/>
      <c r="E281" s="63"/>
      <c r="F281" s="24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</row>
    <row r="282" spans="1:18" x14ac:dyDescent="0.2">
      <c r="A282" s="61"/>
      <c r="B282" s="61"/>
      <c r="C282" s="61"/>
      <c r="D282" s="62"/>
      <c r="E282" s="63"/>
      <c r="F282" s="24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</row>
    <row r="283" spans="1:18" x14ac:dyDescent="0.2">
      <c r="A283" s="61"/>
      <c r="B283" s="61"/>
      <c r="C283" s="61"/>
      <c r="D283" s="62"/>
      <c r="E283" s="63"/>
      <c r="F283" s="24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</row>
    <row r="284" spans="1:18" x14ac:dyDescent="0.2">
      <c r="A284" s="61"/>
      <c r="B284" s="61"/>
      <c r="C284" s="61"/>
      <c r="D284" s="62"/>
      <c r="E284" s="63"/>
      <c r="F284" s="24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</row>
    <row r="285" spans="1:18" x14ac:dyDescent="0.2">
      <c r="A285" s="61"/>
      <c r="B285" s="61"/>
      <c r="C285" s="61"/>
      <c r="D285" s="62"/>
      <c r="E285" s="63"/>
      <c r="F285" s="24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</row>
    <row r="286" spans="1:18" x14ac:dyDescent="0.2">
      <c r="A286" s="61"/>
      <c r="B286" s="61"/>
      <c r="C286" s="61"/>
      <c r="D286" s="62"/>
      <c r="E286" s="63"/>
      <c r="F286" s="24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</row>
    <row r="287" spans="1:18" x14ac:dyDescent="0.2">
      <c r="A287" s="61"/>
      <c r="B287" s="61"/>
      <c r="C287" s="61"/>
      <c r="D287" s="62"/>
      <c r="E287" s="63"/>
      <c r="F287" s="24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</row>
    <row r="288" spans="1:18" x14ac:dyDescent="0.2">
      <c r="A288" s="61"/>
      <c r="B288" s="61"/>
      <c r="C288" s="61"/>
      <c r="D288" s="62"/>
      <c r="E288" s="63"/>
      <c r="F288" s="24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</row>
    <row r="289" spans="1:18" x14ac:dyDescent="0.2">
      <c r="A289" s="61"/>
      <c r="B289" s="61"/>
      <c r="C289" s="61"/>
      <c r="D289" s="62"/>
      <c r="E289" s="63"/>
      <c r="F289" s="24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</row>
    <row r="290" spans="1:18" x14ac:dyDescent="0.2">
      <c r="A290" s="61"/>
      <c r="B290" s="61"/>
      <c r="C290" s="61"/>
      <c r="D290" s="62"/>
      <c r="E290" s="63"/>
      <c r="F290" s="24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</row>
    <row r="291" spans="1:18" x14ac:dyDescent="0.2">
      <c r="A291" s="61"/>
      <c r="B291" s="61"/>
      <c r="C291" s="61"/>
      <c r="D291" s="62"/>
      <c r="E291" s="63"/>
      <c r="F291" s="24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</row>
    <row r="292" spans="1:18" x14ac:dyDescent="0.2">
      <c r="A292" s="61"/>
      <c r="B292" s="61"/>
      <c r="C292" s="61"/>
      <c r="D292" s="62"/>
      <c r="E292" s="63"/>
      <c r="F292" s="24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</row>
    <row r="293" spans="1:18" x14ac:dyDescent="0.2">
      <c r="A293" s="61"/>
      <c r="B293" s="61"/>
      <c r="C293" s="61"/>
      <c r="D293" s="62"/>
      <c r="E293" s="63"/>
      <c r="F293" s="24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</row>
    <row r="294" spans="1:18" x14ac:dyDescent="0.2">
      <c r="A294" s="61"/>
      <c r="B294" s="61"/>
      <c r="C294" s="61"/>
      <c r="D294" s="62"/>
      <c r="E294" s="63"/>
      <c r="F294" s="24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</row>
    <row r="295" spans="1:18" x14ac:dyDescent="0.2">
      <c r="A295" s="61"/>
      <c r="B295" s="61"/>
      <c r="C295" s="61"/>
      <c r="D295" s="62"/>
      <c r="E295" s="63"/>
      <c r="F295" s="24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</row>
    <row r="296" spans="1:18" x14ac:dyDescent="0.2">
      <c r="A296" s="61"/>
      <c r="B296" s="61"/>
      <c r="C296" s="61"/>
      <c r="D296" s="62"/>
      <c r="E296" s="63"/>
      <c r="F296" s="24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</row>
    <row r="297" spans="1:18" x14ac:dyDescent="0.2">
      <c r="A297" s="61"/>
      <c r="B297" s="61"/>
      <c r="C297" s="61"/>
      <c r="D297" s="62"/>
      <c r="E297" s="63"/>
      <c r="F297" s="24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</row>
    <row r="298" spans="1:18" x14ac:dyDescent="0.2">
      <c r="A298" s="61"/>
      <c r="B298" s="61"/>
      <c r="C298" s="61"/>
      <c r="D298" s="62"/>
      <c r="E298" s="63"/>
      <c r="F298" s="24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</row>
    <row r="299" spans="1:18" x14ac:dyDescent="0.2">
      <c r="A299" s="61"/>
      <c r="B299" s="61"/>
      <c r="C299" s="61"/>
      <c r="D299" s="62"/>
      <c r="E299" s="63"/>
      <c r="F299" s="24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</row>
    <row r="300" spans="1:18" x14ac:dyDescent="0.2">
      <c r="A300" s="61"/>
      <c r="B300" s="61"/>
      <c r="C300" s="61"/>
      <c r="D300" s="62"/>
      <c r="E300" s="63"/>
      <c r="F300" s="24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</row>
    <row r="301" spans="1:18" x14ac:dyDescent="0.2">
      <c r="A301" s="61"/>
      <c r="B301" s="61"/>
      <c r="C301" s="61"/>
      <c r="D301" s="62"/>
      <c r="E301" s="63"/>
      <c r="F301" s="24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</row>
    <row r="302" spans="1:18" x14ac:dyDescent="0.2">
      <c r="A302" s="61"/>
      <c r="B302" s="61"/>
      <c r="C302" s="61"/>
      <c r="D302" s="62"/>
      <c r="E302" s="63"/>
      <c r="F302" s="24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</row>
    <row r="303" spans="1:18" x14ac:dyDescent="0.2">
      <c r="A303" s="61"/>
      <c r="B303" s="61"/>
      <c r="C303" s="61"/>
      <c r="D303" s="62"/>
      <c r="E303" s="63"/>
      <c r="F303" s="24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</row>
    <row r="304" spans="1:18" x14ac:dyDescent="0.2">
      <c r="A304" s="61"/>
      <c r="B304" s="61"/>
      <c r="C304" s="61"/>
      <c r="D304" s="62"/>
      <c r="E304" s="63"/>
      <c r="F304" s="24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</row>
    <row r="305" spans="1:18" x14ac:dyDescent="0.2">
      <c r="A305" s="61"/>
      <c r="B305" s="61"/>
      <c r="C305" s="61"/>
      <c r="D305" s="62"/>
      <c r="E305" s="63"/>
      <c r="F305" s="24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</row>
    <row r="306" spans="1:18" x14ac:dyDescent="0.2">
      <c r="A306" s="61"/>
      <c r="B306" s="61"/>
      <c r="C306" s="61"/>
      <c r="D306" s="62"/>
      <c r="E306" s="63"/>
      <c r="F306" s="24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</row>
    <row r="307" spans="1:18" x14ac:dyDescent="0.2">
      <c r="A307" s="61"/>
      <c r="B307" s="61"/>
      <c r="C307" s="61"/>
      <c r="D307" s="62"/>
      <c r="E307" s="63"/>
      <c r="F307" s="24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</row>
    <row r="308" spans="1:18" x14ac:dyDescent="0.2">
      <c r="A308" s="61"/>
      <c r="B308" s="61"/>
      <c r="C308" s="61"/>
      <c r="D308" s="62"/>
      <c r="E308" s="63"/>
      <c r="F308" s="24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</row>
    <row r="309" spans="1:18" x14ac:dyDescent="0.2">
      <c r="A309" s="61"/>
      <c r="B309" s="61"/>
      <c r="C309" s="61"/>
      <c r="D309" s="62"/>
      <c r="E309" s="63"/>
      <c r="F309" s="24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</row>
    <row r="310" spans="1:18" x14ac:dyDescent="0.2">
      <c r="A310" s="61"/>
      <c r="B310" s="61"/>
      <c r="C310" s="61"/>
      <c r="D310" s="62"/>
      <c r="E310" s="63"/>
      <c r="F310" s="24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</row>
    <row r="311" spans="1:18" x14ac:dyDescent="0.2">
      <c r="A311" s="61"/>
      <c r="B311" s="61"/>
      <c r="C311" s="61"/>
      <c r="D311" s="62"/>
      <c r="E311" s="63"/>
      <c r="F311" s="24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</row>
    <row r="312" spans="1:18" x14ac:dyDescent="0.2">
      <c r="A312" s="61"/>
      <c r="B312" s="61"/>
      <c r="C312" s="61"/>
      <c r="D312" s="62"/>
      <c r="E312" s="63"/>
      <c r="F312" s="24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</row>
    <row r="313" spans="1:18" x14ac:dyDescent="0.2">
      <c r="A313" s="61"/>
      <c r="B313" s="61"/>
      <c r="C313" s="61"/>
      <c r="D313" s="62"/>
      <c r="E313" s="63"/>
      <c r="F313" s="24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</row>
    <row r="314" spans="1:18" x14ac:dyDescent="0.2">
      <c r="A314" s="61"/>
      <c r="B314" s="61"/>
      <c r="C314" s="61"/>
      <c r="D314" s="62"/>
      <c r="E314" s="63"/>
      <c r="F314" s="24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</row>
    <row r="315" spans="1:18" x14ac:dyDescent="0.2">
      <c r="A315" s="61"/>
      <c r="B315" s="61"/>
      <c r="C315" s="61"/>
      <c r="D315" s="62"/>
      <c r="E315" s="63"/>
      <c r="F315" s="24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</row>
    <row r="316" spans="1:18" x14ac:dyDescent="0.2">
      <c r="A316" s="61"/>
      <c r="B316" s="61"/>
      <c r="C316" s="61"/>
      <c r="D316" s="62"/>
      <c r="E316" s="63"/>
      <c r="F316" s="24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</row>
    <row r="317" spans="1:18" x14ac:dyDescent="0.2">
      <c r="A317" s="61"/>
      <c r="B317" s="61"/>
      <c r="C317" s="61"/>
      <c r="D317" s="62"/>
      <c r="E317" s="63"/>
      <c r="F317" s="24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</row>
    <row r="318" spans="1:18" x14ac:dyDescent="0.2">
      <c r="A318" s="61"/>
      <c r="B318" s="61"/>
      <c r="C318" s="61"/>
      <c r="D318" s="62"/>
      <c r="E318" s="63"/>
      <c r="F318" s="24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</row>
    <row r="319" spans="1:18" x14ac:dyDescent="0.2">
      <c r="A319" s="61"/>
      <c r="B319" s="61"/>
      <c r="C319" s="61"/>
      <c r="D319" s="62"/>
      <c r="E319" s="63"/>
      <c r="F319" s="24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</row>
    <row r="320" spans="1:18" x14ac:dyDescent="0.2">
      <c r="A320" s="61"/>
      <c r="B320" s="61"/>
      <c r="C320" s="61"/>
      <c r="D320" s="62"/>
      <c r="E320" s="63"/>
      <c r="F320" s="24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</row>
    <row r="321" spans="1:18" x14ac:dyDescent="0.2">
      <c r="A321" s="61"/>
      <c r="B321" s="61"/>
      <c r="C321" s="61"/>
      <c r="D321" s="62"/>
      <c r="E321" s="63"/>
      <c r="F321" s="24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</row>
    <row r="322" spans="1:18" x14ac:dyDescent="0.2">
      <c r="A322" s="61"/>
      <c r="B322" s="61"/>
      <c r="C322" s="61"/>
      <c r="D322" s="62"/>
      <c r="E322" s="63"/>
      <c r="F322" s="24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</row>
    <row r="323" spans="1:18" x14ac:dyDescent="0.2">
      <c r="A323" s="61"/>
      <c r="B323" s="61"/>
      <c r="C323" s="61"/>
      <c r="D323" s="62"/>
      <c r="E323" s="63"/>
      <c r="F323" s="24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</row>
    <row r="324" spans="1:18" x14ac:dyDescent="0.2">
      <c r="A324" s="61"/>
      <c r="B324" s="61"/>
      <c r="C324" s="61"/>
      <c r="D324" s="62"/>
      <c r="E324" s="63"/>
      <c r="F324" s="24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</row>
    <row r="325" spans="1:18" x14ac:dyDescent="0.2">
      <c r="A325" s="61"/>
      <c r="B325" s="61"/>
      <c r="C325" s="61"/>
      <c r="D325" s="62"/>
      <c r="E325" s="63"/>
      <c r="F325" s="24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</row>
    <row r="326" spans="1:18" x14ac:dyDescent="0.2">
      <c r="A326" s="61"/>
      <c r="B326" s="61"/>
      <c r="C326" s="61"/>
      <c r="D326" s="62"/>
      <c r="E326" s="63"/>
      <c r="F326" s="24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</row>
    <row r="327" spans="1:18" x14ac:dyDescent="0.2">
      <c r="A327" s="61"/>
      <c r="B327" s="61"/>
      <c r="C327" s="61"/>
      <c r="D327" s="62"/>
      <c r="E327" s="63"/>
      <c r="F327" s="24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</row>
    <row r="328" spans="1:18" x14ac:dyDescent="0.2">
      <c r="A328" s="61"/>
      <c r="B328" s="61"/>
      <c r="C328" s="61"/>
      <c r="D328" s="62"/>
      <c r="E328" s="63"/>
      <c r="F328" s="24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</row>
    <row r="329" spans="1:18" x14ac:dyDescent="0.2">
      <c r="A329" s="61"/>
      <c r="B329" s="61"/>
      <c r="C329" s="61"/>
      <c r="D329" s="62"/>
      <c r="E329" s="63"/>
      <c r="F329" s="24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</row>
    <row r="330" spans="1:18" x14ac:dyDescent="0.2">
      <c r="A330" s="61"/>
      <c r="B330" s="61"/>
      <c r="C330" s="61"/>
      <c r="D330" s="62"/>
      <c r="E330" s="63"/>
      <c r="F330" s="24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</row>
    <row r="331" spans="1:18" x14ac:dyDescent="0.2">
      <c r="A331" s="61"/>
      <c r="B331" s="61"/>
      <c r="C331" s="61"/>
      <c r="D331" s="62"/>
      <c r="E331" s="63"/>
      <c r="F331" s="24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</row>
    <row r="332" spans="1:18" x14ac:dyDescent="0.2">
      <c r="A332" s="61"/>
      <c r="B332" s="61"/>
      <c r="C332" s="61"/>
      <c r="D332" s="62"/>
      <c r="E332" s="63"/>
      <c r="F332" s="24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</row>
    <row r="333" spans="1:18" x14ac:dyDescent="0.2">
      <c r="A333" s="61"/>
      <c r="B333" s="61"/>
      <c r="C333" s="61"/>
      <c r="D333" s="62"/>
      <c r="E333" s="63"/>
      <c r="F333" s="24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</row>
    <row r="334" spans="1:18" x14ac:dyDescent="0.2">
      <c r="A334" s="61"/>
      <c r="B334" s="61"/>
      <c r="C334" s="61"/>
      <c r="D334" s="62"/>
      <c r="E334" s="63"/>
      <c r="F334" s="24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</row>
    <row r="335" spans="1:18" x14ac:dyDescent="0.2">
      <c r="A335" s="61"/>
      <c r="B335" s="61"/>
      <c r="C335" s="61"/>
      <c r="D335" s="62"/>
      <c r="E335" s="63"/>
      <c r="F335" s="24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</row>
    <row r="336" spans="1:18" x14ac:dyDescent="0.2">
      <c r="A336" s="61"/>
      <c r="B336" s="61"/>
      <c r="C336" s="61"/>
      <c r="D336" s="62"/>
      <c r="E336" s="63"/>
      <c r="F336" s="24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</row>
    <row r="337" spans="1:18" x14ac:dyDescent="0.2">
      <c r="A337" s="61"/>
      <c r="B337" s="61"/>
      <c r="C337" s="61"/>
      <c r="D337" s="62"/>
      <c r="E337" s="63"/>
      <c r="F337" s="24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</row>
  </sheetData>
  <customSheetViews>
    <customSheetView guid="{19508119-2AFD-4090-B0AD-845F0BF097E0}" scale="95" showPageBreaks="1" zeroValues="0" printArea="1" hiddenRows="1" view="pageBreakPreview">
      <pane xSplit="14" ySplit="11" topLeftCell="O142" activePane="bottomRight" state="frozen"/>
      <selection pane="bottomRight" activeCell="H166" sqref="H166"/>
      <rowBreaks count="6" manualBreakCount="6">
        <brk id="23" max="22" man="1"/>
        <brk id="48" max="22" man="1"/>
        <brk id="74" max="22" man="1"/>
        <brk id="100" max="22" man="1"/>
        <brk id="116" max="22" man="1"/>
        <brk id="142" max="22" man="1"/>
      </rowBreaks>
      <pageMargins left="0.18" right="0.16" top="0.5" bottom="0.17" header="0.26" footer="0.16"/>
      <pageSetup paperSize="9" orientation="landscape" horizontalDpi="4294967293" verticalDpi="1200" r:id="rId1"/>
      <headerFooter alignWithMargins="0">
        <oddHeader>&amp;C&amp;P</oddHeader>
      </headerFooter>
    </customSheetView>
    <customSheetView guid="{903BA5C9-0FCF-4088-9F70-E556B690BF65}" scale="95" showPageBreaks="1" zeroValues="0" printArea="1" hiddenRows="1" view="pageBreakPreview" showRuler="0">
      <pane ySplit="7" topLeftCell="A125" activePane="bottomLeft" state="frozen"/>
      <selection pane="bottomLeft" activeCell="H179" sqref="H179"/>
      <rowBreaks count="6" manualBreakCount="6">
        <brk id="23" max="22" man="1"/>
        <brk id="48" max="22" man="1"/>
        <brk id="74" max="22" man="1"/>
        <brk id="100" max="22" man="1"/>
        <brk id="116" max="22" man="1"/>
        <brk id="142" max="22" man="1"/>
      </rowBreaks>
      <pageMargins left="0.19685039370078741" right="0.15748031496062992" top="0.51181102362204722" bottom="0.15748031496062992" header="0.27559055118110237" footer="0.15748031496062992"/>
      <pageSetup paperSize="9" scale="95" orientation="landscape" horizontalDpi="4294967293" verticalDpi="1200" r:id="rId2"/>
      <headerFooter alignWithMargins="0">
        <oddHeader>&amp;C&amp;P</oddHeader>
      </headerFooter>
    </customSheetView>
  </customSheetViews>
  <mergeCells count="235">
    <mergeCell ref="E34:F34"/>
    <mergeCell ref="E38:F38"/>
    <mergeCell ref="A204:E204"/>
    <mergeCell ref="A194:E194"/>
    <mergeCell ref="A146:F146"/>
    <mergeCell ref="A147:F147"/>
    <mergeCell ref="A148:F148"/>
    <mergeCell ref="A145:F145"/>
    <mergeCell ref="A178:E178"/>
    <mergeCell ref="A173:E173"/>
    <mergeCell ref="A182:E182"/>
    <mergeCell ref="A186:E186"/>
    <mergeCell ref="B93:S93"/>
    <mergeCell ref="B47:F47"/>
    <mergeCell ref="A87:A94"/>
    <mergeCell ref="E42:F42"/>
    <mergeCell ref="A48:F48"/>
    <mergeCell ref="E61:F61"/>
    <mergeCell ref="E63:F63"/>
    <mergeCell ref="E67:F67"/>
    <mergeCell ref="E51:E52"/>
    <mergeCell ref="A49:S49"/>
    <mergeCell ref="B51:B52"/>
    <mergeCell ref="E71:F71"/>
    <mergeCell ref="E31:E33"/>
    <mergeCell ref="A168:E168"/>
    <mergeCell ref="A164:E164"/>
    <mergeCell ref="E35:E37"/>
    <mergeCell ref="B100:B102"/>
    <mergeCell ref="B80:B82"/>
    <mergeCell ref="B27:B46"/>
    <mergeCell ref="E27:E29"/>
    <mergeCell ref="E72:E74"/>
    <mergeCell ref="E56:E58"/>
    <mergeCell ref="E64:E66"/>
    <mergeCell ref="E68:E70"/>
    <mergeCell ref="A98:S98"/>
    <mergeCell ref="A116:S116"/>
    <mergeCell ref="B99:S99"/>
    <mergeCell ref="B105:S105"/>
    <mergeCell ref="D35:D38"/>
    <mergeCell ref="C41:C42"/>
    <mergeCell ref="D41:D42"/>
    <mergeCell ref="C43:C44"/>
    <mergeCell ref="B127:S127"/>
    <mergeCell ref="B131:S131"/>
    <mergeCell ref="B139:S139"/>
    <mergeCell ref="B135:S135"/>
    <mergeCell ref="A266:E266"/>
    <mergeCell ref="A246:E246"/>
    <mergeCell ref="A250:E250"/>
    <mergeCell ref="A255:E255"/>
    <mergeCell ref="A258:E258"/>
    <mergeCell ref="A242:E242"/>
    <mergeCell ref="A262:E262"/>
    <mergeCell ref="A217:E217"/>
    <mergeCell ref="A231:E231"/>
    <mergeCell ref="A221:E221"/>
    <mergeCell ref="A225:E225"/>
    <mergeCell ref="A234:E234"/>
    <mergeCell ref="A238:E238"/>
    <mergeCell ref="A209:E209"/>
    <mergeCell ref="A191:E191"/>
    <mergeCell ref="A228:E228"/>
    <mergeCell ref="A213:E213"/>
    <mergeCell ref="A199:E199"/>
    <mergeCell ref="C27:C30"/>
    <mergeCell ref="K6:N6"/>
    <mergeCell ref="K7:K9"/>
    <mergeCell ref="L7:N7"/>
    <mergeCell ref="B12:S12"/>
    <mergeCell ref="B26:S26"/>
    <mergeCell ref="A10:S10"/>
    <mergeCell ref="E13:E15"/>
    <mergeCell ref="O6:R6"/>
    <mergeCell ref="G6:J6"/>
    <mergeCell ref="P8:Q8"/>
    <mergeCell ref="L8:M8"/>
    <mergeCell ref="N8:N9"/>
    <mergeCell ref="F6:F9"/>
    <mergeCell ref="E17:E19"/>
    <mergeCell ref="A11:S11"/>
    <mergeCell ref="E30:F30"/>
    <mergeCell ref="B117:S117"/>
    <mergeCell ref="A127:A140"/>
    <mergeCell ref="A3:S3"/>
    <mergeCell ref="B50:S50"/>
    <mergeCell ref="B55:S55"/>
    <mergeCell ref="B56:B76"/>
    <mergeCell ref="A86:S86"/>
    <mergeCell ref="B79:S79"/>
    <mergeCell ref="D6:D9"/>
    <mergeCell ref="A6:A9"/>
    <mergeCell ref="B6:B9"/>
    <mergeCell ref="G7:G9"/>
    <mergeCell ref="C6:C9"/>
    <mergeCell ref="H7:J7"/>
    <mergeCell ref="R8:R9"/>
    <mergeCell ref="E6:E9"/>
    <mergeCell ref="P7:R7"/>
    <mergeCell ref="H8:I8"/>
    <mergeCell ref="J8:J9"/>
    <mergeCell ref="O7:O9"/>
    <mergeCell ref="S6:S9"/>
    <mergeCell ref="S27:S37"/>
    <mergeCell ref="D27:D30"/>
    <mergeCell ref="C31:C34"/>
    <mergeCell ref="D31:D34"/>
    <mergeCell ref="C35:C38"/>
    <mergeCell ref="C13:C16"/>
    <mergeCell ref="D13:D16"/>
    <mergeCell ref="E16:F16"/>
    <mergeCell ref="E20:F20"/>
    <mergeCell ref="C17:C20"/>
    <mergeCell ref="D17:D20"/>
    <mergeCell ref="E22:F22"/>
    <mergeCell ref="E24:F24"/>
    <mergeCell ref="B25:F25"/>
    <mergeCell ref="D23:D24"/>
    <mergeCell ref="C23:C24"/>
    <mergeCell ref="C21:C22"/>
    <mergeCell ref="D21:D22"/>
    <mergeCell ref="B13:B24"/>
    <mergeCell ref="D43:D44"/>
    <mergeCell ref="C45:C46"/>
    <mergeCell ref="D45:D46"/>
    <mergeCell ref="E53:F53"/>
    <mergeCell ref="C51:C53"/>
    <mergeCell ref="D51:D53"/>
    <mergeCell ref="B54:F54"/>
    <mergeCell ref="E44:F44"/>
    <mergeCell ref="E46:F46"/>
    <mergeCell ref="E77:F77"/>
    <mergeCell ref="B78:F78"/>
    <mergeCell ref="E75:F75"/>
    <mergeCell ref="C56:C59"/>
    <mergeCell ref="D56:D59"/>
    <mergeCell ref="C60:C61"/>
    <mergeCell ref="D60:D61"/>
    <mergeCell ref="C62:C63"/>
    <mergeCell ref="D62:D63"/>
    <mergeCell ref="C64:C67"/>
    <mergeCell ref="D64:D67"/>
    <mergeCell ref="C68:C71"/>
    <mergeCell ref="D68:D71"/>
    <mergeCell ref="C72:C75"/>
    <mergeCell ref="D72:D75"/>
    <mergeCell ref="C76:C77"/>
    <mergeCell ref="D76:D77"/>
    <mergeCell ref="E59:F59"/>
    <mergeCell ref="B84:F84"/>
    <mergeCell ref="A85:F85"/>
    <mergeCell ref="E81:F81"/>
    <mergeCell ref="E83:F83"/>
    <mergeCell ref="C80:C81"/>
    <mergeCell ref="D80:D81"/>
    <mergeCell ref="C82:C83"/>
    <mergeCell ref="D82:D83"/>
    <mergeCell ref="E89:F89"/>
    <mergeCell ref="B87:S87"/>
    <mergeCell ref="E91:F91"/>
    <mergeCell ref="B92:F92"/>
    <mergeCell ref="C88:C89"/>
    <mergeCell ref="D88:D89"/>
    <mergeCell ref="C90:C91"/>
    <mergeCell ref="D90:D91"/>
    <mergeCell ref="B88:B91"/>
    <mergeCell ref="C94:C95"/>
    <mergeCell ref="D94:D95"/>
    <mergeCell ref="C110:C111"/>
    <mergeCell ref="D110:D111"/>
    <mergeCell ref="A99:A113"/>
    <mergeCell ref="C112:C113"/>
    <mergeCell ref="D112:D113"/>
    <mergeCell ref="B110:B113"/>
    <mergeCell ref="E95:F95"/>
    <mergeCell ref="B96:F96"/>
    <mergeCell ref="A97:F97"/>
    <mergeCell ref="E107:F107"/>
    <mergeCell ref="B108:F108"/>
    <mergeCell ref="C100:C101"/>
    <mergeCell ref="D100:D101"/>
    <mergeCell ref="C102:C103"/>
    <mergeCell ref="D102:D103"/>
    <mergeCell ref="B106:B107"/>
    <mergeCell ref="C106:C107"/>
    <mergeCell ref="D106:D107"/>
    <mergeCell ref="A5:S5"/>
    <mergeCell ref="E137:F137"/>
    <mergeCell ref="B138:F138"/>
    <mergeCell ref="E141:F141"/>
    <mergeCell ref="B142:F142"/>
    <mergeCell ref="A143:F143"/>
    <mergeCell ref="C118:C119"/>
    <mergeCell ref="D118:D119"/>
    <mergeCell ref="C120:C121"/>
    <mergeCell ref="D120:D121"/>
    <mergeCell ref="C122:C123"/>
    <mergeCell ref="D122:D123"/>
    <mergeCell ref="A117:A124"/>
    <mergeCell ref="B120:B123"/>
    <mergeCell ref="C128:C129"/>
    <mergeCell ref="D128:D129"/>
    <mergeCell ref="C132:C133"/>
    <mergeCell ref="D132:D133"/>
    <mergeCell ref="C136:C137"/>
    <mergeCell ref="D136:D137"/>
    <mergeCell ref="C140:C141"/>
    <mergeCell ref="D140:D141"/>
    <mergeCell ref="E119:F119"/>
    <mergeCell ref="E121:F121"/>
    <mergeCell ref="C39:C40"/>
    <mergeCell ref="D39:D40"/>
    <mergeCell ref="E40:F40"/>
    <mergeCell ref="A144:F144"/>
    <mergeCell ref="A149:F149"/>
    <mergeCell ref="S56:S59"/>
    <mergeCell ref="S64:S75"/>
    <mergeCell ref="S94:S95"/>
    <mergeCell ref="B109:S109"/>
    <mergeCell ref="E123:F123"/>
    <mergeCell ref="B124:F124"/>
    <mergeCell ref="A125:F125"/>
    <mergeCell ref="E129:F129"/>
    <mergeCell ref="B130:F130"/>
    <mergeCell ref="E133:F133"/>
    <mergeCell ref="B134:F134"/>
    <mergeCell ref="A126:S126"/>
    <mergeCell ref="E101:F101"/>
    <mergeCell ref="E103:F103"/>
    <mergeCell ref="B104:F104"/>
    <mergeCell ref="E111:F111"/>
    <mergeCell ref="E113:F113"/>
    <mergeCell ref="B114:F114"/>
    <mergeCell ref="A115:F115"/>
  </mergeCells>
  <phoneticPr fontId="0" type="noConversion"/>
  <conditionalFormatting sqref="B27 A49 B50:B51 B55:B56 B79 A86 B87:B88 B93 A98 B99:B100 B105 B109:B110 A116 B117:B118 A126 B127:B128 B131:B132 B135:B136 B139:B140">
    <cfRule type="cellIs" dxfId="0" priority="21" stopIfTrue="1" operator="equal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3" firstPageNumber="6" fitToHeight="0" orientation="landscape" r:id="rId3"/>
  <headerFooter alignWithMargins="0">
    <oddHeader>&amp;C&amp;P</oddHeader>
  </headerFooter>
  <rowBreaks count="5" manualBreakCount="5">
    <brk id="38" max="18" man="1"/>
    <brk id="67" max="18" man="1"/>
    <brk id="92" max="18" man="1"/>
    <brk id="115" max="18" man="1"/>
    <brk id="138" max="18" man="1"/>
  </rowBreaks>
  <cellWatches>
    <cellWatch r="O7"/>
  </cellWatches>
  <ignoredErrors>
    <ignoredError sqref="G16 H16:R16 G20:R20 G22:R22 G24:R24 G25:R25 G30:R30 G34:R34 G38:R38 G42:R42 G44:R44 G46:R46 G53:R53 G54:R54 G59:R59 G61:R61 G63:R63 G67:R67 G71:R71 G75:R75 G77:R77 G78:R78 G48:R48 G81:R81 G83:R83 G84:R84 G85:R85 G89:R89 G91:R91 G92:R92 G95:R95 G96:R96 G97:R97 G101:R101 G103:R103 G104:R104 G107:R107 G108:R108 G111:R111 G113:R113 G114:R114 G115:R115 G119:R119 G121:R121 G123:R123 G125:R125 G129:R130 G133:R134 G137:R138 G141:R141 G142 H142:R142 G143:R143 G144:R144 G146:Q148 R146:R149 G40 H40:S40 G47:S47 G145:S145 H149:Q149" unlockedFormula="1"/>
    <ignoredError sqref="G124:R124" formula="1" unlockedFormula="1"/>
    <ignoredError sqref="G149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abSelected="1" view="pageBreakPreview" topLeftCell="A10" zoomScaleNormal="110" zoomScaleSheetLayoutView="100" workbookViewId="0">
      <selection activeCell="K32" sqref="K32"/>
    </sheetView>
  </sheetViews>
  <sheetFormatPr defaultColWidth="9.140625" defaultRowHeight="12.75" x14ac:dyDescent="0.2"/>
  <cols>
    <col min="1" max="3" width="10.7109375" style="1" customWidth="1"/>
    <col min="4" max="4" width="85.28515625" style="1" customWidth="1"/>
    <col min="5" max="8" width="13.7109375" style="1" customWidth="1"/>
    <col min="9" max="16384" width="9.140625" style="1"/>
  </cols>
  <sheetData>
    <row r="1" spans="1:8" ht="12.95" customHeight="1" x14ac:dyDescent="0.2">
      <c r="A1" s="392" t="s">
        <v>22</v>
      </c>
      <c r="B1" s="392"/>
      <c r="C1" s="392"/>
      <c r="D1" s="392"/>
      <c r="E1" s="392"/>
      <c r="F1" s="392"/>
      <c r="G1" s="392"/>
      <c r="H1" s="392"/>
    </row>
    <row r="2" spans="1:8" ht="12.95" customHeight="1" x14ac:dyDescent="0.2">
      <c r="A2" s="6"/>
      <c r="B2" s="6"/>
      <c r="C2" s="6"/>
      <c r="D2" s="6"/>
      <c r="E2" s="6"/>
      <c r="F2" s="6"/>
      <c r="G2" s="6"/>
      <c r="H2" s="6"/>
    </row>
    <row r="3" spans="1:8" ht="12.95" customHeight="1" x14ac:dyDescent="0.2">
      <c r="A3" s="393" t="s">
        <v>207</v>
      </c>
      <c r="B3" s="393"/>
      <c r="C3" s="393"/>
      <c r="D3" s="393"/>
      <c r="E3" s="393"/>
      <c r="F3" s="393"/>
      <c r="G3" s="393"/>
      <c r="H3" s="393"/>
    </row>
    <row r="4" spans="1:8" ht="12.95" customHeight="1" x14ac:dyDescent="0.2">
      <c r="A4" s="394" t="s">
        <v>23</v>
      </c>
      <c r="B4" s="395"/>
      <c r="C4" s="395"/>
      <c r="D4" s="395"/>
      <c r="E4" s="395"/>
      <c r="F4" s="395"/>
      <c r="G4" s="395"/>
      <c r="H4" s="395"/>
    </row>
    <row r="5" spans="1:8" s="3" customFormat="1" ht="12.95" customHeight="1" thickBot="1" x14ac:dyDescent="0.3">
      <c r="A5" s="402"/>
      <c r="B5" s="402"/>
      <c r="C5" s="402"/>
      <c r="D5" s="402"/>
      <c r="E5" s="402"/>
      <c r="F5" s="402"/>
      <c r="G5" s="402"/>
      <c r="H5" s="402"/>
    </row>
    <row r="6" spans="1:8" s="4" customFormat="1" ht="39.950000000000003" customHeight="1" x14ac:dyDescent="0.15">
      <c r="A6" s="7" t="s">
        <v>10</v>
      </c>
      <c r="B6" s="8" t="s">
        <v>147</v>
      </c>
      <c r="C6" s="8" t="s">
        <v>0</v>
      </c>
      <c r="D6" s="8" t="s">
        <v>24</v>
      </c>
      <c r="E6" s="8" t="s">
        <v>11</v>
      </c>
      <c r="F6" s="8" t="s">
        <v>28</v>
      </c>
      <c r="G6" s="9" t="s">
        <v>30</v>
      </c>
      <c r="H6" s="10" t="s">
        <v>33</v>
      </c>
    </row>
    <row r="7" spans="1:8" s="5" customFormat="1" ht="14.25" customHeight="1" x14ac:dyDescent="0.2">
      <c r="A7" s="212">
        <v>2</v>
      </c>
      <c r="B7" s="212"/>
      <c r="C7" s="212"/>
      <c r="D7" s="213" t="s">
        <v>211</v>
      </c>
      <c r="E7" s="213" t="s">
        <v>167</v>
      </c>
      <c r="F7" s="210">
        <v>274</v>
      </c>
      <c r="G7" s="210">
        <v>300</v>
      </c>
      <c r="H7" s="210">
        <v>400</v>
      </c>
    </row>
    <row r="8" spans="1:8" s="5" customFormat="1" ht="14.25" customHeight="1" x14ac:dyDescent="0.2">
      <c r="A8" s="212">
        <v>2</v>
      </c>
      <c r="B8" s="212">
        <v>1</v>
      </c>
      <c r="C8" s="212"/>
      <c r="D8" s="213" t="s">
        <v>212</v>
      </c>
      <c r="E8" s="213" t="s">
        <v>168</v>
      </c>
      <c r="F8" s="215">
        <v>746.7</v>
      </c>
      <c r="G8" s="210">
        <v>2956</v>
      </c>
      <c r="H8" s="210">
        <v>12778</v>
      </c>
    </row>
    <row r="9" spans="1:8" s="5" customFormat="1" ht="14.25" customHeight="1" x14ac:dyDescent="0.2">
      <c r="A9" s="46">
        <v>2</v>
      </c>
      <c r="B9" s="46">
        <v>1</v>
      </c>
      <c r="C9" s="46">
        <v>1</v>
      </c>
      <c r="D9" s="396" t="s">
        <v>213</v>
      </c>
      <c r="E9" s="47" t="s">
        <v>169</v>
      </c>
      <c r="F9" s="48"/>
      <c r="G9" s="46">
        <v>1</v>
      </c>
      <c r="H9" s="48"/>
    </row>
    <row r="10" spans="1:8" s="5" customFormat="1" ht="14.25" customHeight="1" x14ac:dyDescent="0.2">
      <c r="A10" s="46">
        <v>2</v>
      </c>
      <c r="B10" s="46">
        <v>1</v>
      </c>
      <c r="C10" s="46">
        <v>1</v>
      </c>
      <c r="D10" s="397"/>
      <c r="E10" s="47" t="s">
        <v>170</v>
      </c>
      <c r="F10" s="48"/>
      <c r="G10" s="48">
        <v>1</v>
      </c>
      <c r="H10" s="48"/>
    </row>
    <row r="11" spans="1:8" s="5" customFormat="1" ht="14.25" customHeight="1" x14ac:dyDescent="0.2">
      <c r="A11" s="49">
        <v>2</v>
      </c>
      <c r="B11" s="49">
        <v>1</v>
      </c>
      <c r="C11" s="46">
        <v>1</v>
      </c>
      <c r="D11" s="397"/>
      <c r="E11" s="47" t="s">
        <v>171</v>
      </c>
      <c r="F11" s="49"/>
      <c r="G11" s="49">
        <v>1</v>
      </c>
      <c r="H11" s="216"/>
    </row>
    <row r="12" spans="1:8" s="5" customFormat="1" ht="14.25" customHeight="1" x14ac:dyDescent="0.2">
      <c r="A12" s="49">
        <v>2</v>
      </c>
      <c r="B12" s="49">
        <v>1</v>
      </c>
      <c r="C12" s="46">
        <v>1</v>
      </c>
      <c r="D12" s="398"/>
      <c r="E12" s="47" t="s">
        <v>172</v>
      </c>
      <c r="F12" s="49">
        <v>1</v>
      </c>
      <c r="G12" s="49"/>
      <c r="H12" s="49"/>
    </row>
    <row r="13" spans="1:8" s="5" customFormat="1" ht="14.25" customHeight="1" x14ac:dyDescent="0.2">
      <c r="A13" s="46">
        <v>2</v>
      </c>
      <c r="B13" s="46">
        <v>1</v>
      </c>
      <c r="C13" s="46">
        <v>2</v>
      </c>
      <c r="D13" s="396" t="s">
        <v>214</v>
      </c>
      <c r="E13" s="47" t="s">
        <v>173</v>
      </c>
      <c r="F13" s="48"/>
      <c r="G13" s="48"/>
      <c r="H13" s="48">
        <v>1</v>
      </c>
    </row>
    <row r="14" spans="1:8" s="5" customFormat="1" ht="14.25" customHeight="1" x14ac:dyDescent="0.2">
      <c r="A14" s="49">
        <v>2</v>
      </c>
      <c r="B14" s="49">
        <v>1</v>
      </c>
      <c r="C14" s="49">
        <v>2</v>
      </c>
      <c r="D14" s="397"/>
      <c r="E14" s="47" t="s">
        <v>176</v>
      </c>
      <c r="F14" s="49"/>
      <c r="G14" s="49"/>
      <c r="H14" s="49">
        <v>1</v>
      </c>
    </row>
    <row r="15" spans="1:8" s="5" customFormat="1" ht="14.25" customHeight="1" x14ac:dyDescent="0.2">
      <c r="A15" s="49">
        <v>2</v>
      </c>
      <c r="B15" s="49">
        <v>1</v>
      </c>
      <c r="C15" s="49">
        <v>2</v>
      </c>
      <c r="D15" s="397"/>
      <c r="E15" s="47" t="s">
        <v>177</v>
      </c>
      <c r="F15" s="49"/>
      <c r="G15" s="49"/>
      <c r="H15" s="49">
        <v>1</v>
      </c>
    </row>
    <row r="16" spans="1:8" ht="14.25" customHeight="1" x14ac:dyDescent="0.2">
      <c r="A16" s="46">
        <v>2</v>
      </c>
      <c r="B16" s="46">
        <v>1</v>
      </c>
      <c r="C16" s="46">
        <v>2</v>
      </c>
      <c r="D16" s="398"/>
      <c r="E16" s="47" t="s">
        <v>178</v>
      </c>
      <c r="F16" s="49"/>
      <c r="G16" s="49">
        <v>1</v>
      </c>
      <c r="H16" s="49"/>
    </row>
    <row r="17" spans="1:8" ht="14.25" customHeight="1" x14ac:dyDescent="0.2">
      <c r="A17" s="46">
        <v>2</v>
      </c>
      <c r="B17" s="46">
        <v>1</v>
      </c>
      <c r="C17" s="46">
        <v>2</v>
      </c>
      <c r="D17" s="396" t="s">
        <v>215</v>
      </c>
      <c r="E17" s="47" t="s">
        <v>179</v>
      </c>
      <c r="F17" s="49"/>
      <c r="G17" s="49">
        <v>100</v>
      </c>
      <c r="H17" s="216"/>
    </row>
    <row r="18" spans="1:8" ht="14.25" customHeight="1" x14ac:dyDescent="0.2">
      <c r="A18" s="49">
        <v>2</v>
      </c>
      <c r="B18" s="49">
        <v>1</v>
      </c>
      <c r="C18" s="49">
        <v>2</v>
      </c>
      <c r="D18" s="398"/>
      <c r="E18" s="47" t="s">
        <v>180</v>
      </c>
      <c r="F18" s="49"/>
      <c r="G18" s="49">
        <v>300</v>
      </c>
      <c r="H18" s="49"/>
    </row>
    <row r="19" spans="1:8" ht="14.25" customHeight="1" x14ac:dyDescent="0.2">
      <c r="A19" s="211">
        <v>2</v>
      </c>
      <c r="B19" s="211">
        <v>2</v>
      </c>
      <c r="C19" s="211"/>
      <c r="D19" s="213" t="s">
        <v>216</v>
      </c>
      <c r="E19" s="213" t="s">
        <v>174</v>
      </c>
      <c r="F19" s="211">
        <v>10</v>
      </c>
      <c r="G19" s="211">
        <v>60</v>
      </c>
      <c r="H19" s="211">
        <v>60</v>
      </c>
    </row>
    <row r="20" spans="1:8" ht="14.25" customHeight="1" x14ac:dyDescent="0.2">
      <c r="A20" s="46">
        <v>2</v>
      </c>
      <c r="B20" s="46">
        <v>2</v>
      </c>
      <c r="C20" s="46">
        <v>1</v>
      </c>
      <c r="D20" s="244" t="s">
        <v>217</v>
      </c>
      <c r="E20" s="47" t="s">
        <v>175</v>
      </c>
      <c r="F20" s="48">
        <v>1</v>
      </c>
      <c r="G20" s="48">
        <v>1</v>
      </c>
      <c r="H20" s="48">
        <v>1</v>
      </c>
    </row>
    <row r="21" spans="1:8" ht="14.25" customHeight="1" x14ac:dyDescent="0.2">
      <c r="A21" s="46">
        <v>2</v>
      </c>
      <c r="B21" s="46">
        <v>2</v>
      </c>
      <c r="C21" s="46">
        <v>2</v>
      </c>
      <c r="D21" s="245" t="s">
        <v>218</v>
      </c>
      <c r="E21" s="47" t="s">
        <v>181</v>
      </c>
      <c r="F21" s="48">
        <v>24</v>
      </c>
      <c r="G21" s="48"/>
      <c r="H21" s="48"/>
    </row>
    <row r="22" spans="1:8" ht="14.25" customHeight="1" x14ac:dyDescent="0.2">
      <c r="A22" s="46">
        <v>2</v>
      </c>
      <c r="B22" s="46">
        <v>2</v>
      </c>
      <c r="C22" s="46">
        <v>2</v>
      </c>
      <c r="D22" s="396" t="s">
        <v>219</v>
      </c>
      <c r="E22" s="47" t="s">
        <v>182</v>
      </c>
      <c r="F22" s="48"/>
      <c r="G22" s="48">
        <v>280</v>
      </c>
      <c r="H22" s="48"/>
    </row>
    <row r="23" spans="1:8" ht="14.25" customHeight="1" x14ac:dyDescent="0.2">
      <c r="A23" s="46">
        <v>2</v>
      </c>
      <c r="B23" s="46">
        <v>2</v>
      </c>
      <c r="C23" s="46">
        <v>2</v>
      </c>
      <c r="D23" s="398"/>
      <c r="E23" s="47" t="s">
        <v>183</v>
      </c>
      <c r="F23" s="217"/>
      <c r="G23" s="246">
        <v>50</v>
      </c>
      <c r="H23" s="217"/>
    </row>
    <row r="24" spans="1:8" ht="14.25" customHeight="1" x14ac:dyDescent="0.2">
      <c r="A24" s="46">
        <v>2</v>
      </c>
      <c r="B24" s="46">
        <v>2</v>
      </c>
      <c r="C24" s="46">
        <v>2</v>
      </c>
      <c r="D24" s="399" t="s">
        <v>220</v>
      </c>
      <c r="E24" s="47" t="s">
        <v>184</v>
      </c>
      <c r="F24" s="217"/>
      <c r="G24" s="217"/>
      <c r="H24" s="246">
        <v>1</v>
      </c>
    </row>
    <row r="25" spans="1:8" ht="14.25" customHeight="1" x14ac:dyDescent="0.2">
      <c r="A25" s="46">
        <v>2</v>
      </c>
      <c r="B25" s="46">
        <v>2</v>
      </c>
      <c r="C25" s="46">
        <v>2</v>
      </c>
      <c r="D25" s="400"/>
      <c r="E25" s="47" t="s">
        <v>185</v>
      </c>
      <c r="F25" s="217"/>
      <c r="G25" s="217"/>
      <c r="H25" s="246">
        <v>1</v>
      </c>
    </row>
    <row r="26" spans="1:8" ht="14.25" customHeight="1" x14ac:dyDescent="0.2">
      <c r="A26" s="46">
        <v>2</v>
      </c>
      <c r="B26" s="46">
        <v>2</v>
      </c>
      <c r="C26" s="46">
        <v>2</v>
      </c>
      <c r="D26" s="401"/>
      <c r="E26" s="47" t="s">
        <v>186</v>
      </c>
      <c r="F26" s="217"/>
      <c r="G26" s="217"/>
      <c r="H26" s="246">
        <v>1</v>
      </c>
    </row>
    <row r="27" spans="1:8" ht="14.25" customHeight="1" x14ac:dyDescent="0.2">
      <c r="A27" s="46">
        <v>2</v>
      </c>
      <c r="B27" s="46">
        <v>2</v>
      </c>
      <c r="C27" s="46">
        <v>3</v>
      </c>
      <c r="D27" s="217" t="s">
        <v>221</v>
      </c>
      <c r="E27" s="47" t="s">
        <v>187</v>
      </c>
      <c r="F27" s="246">
        <v>1</v>
      </c>
      <c r="G27" s="217"/>
      <c r="H27" s="217"/>
    </row>
    <row r="28" spans="1:8" ht="14.25" customHeight="1" x14ac:dyDescent="0.2">
      <c r="A28" s="211">
        <v>2</v>
      </c>
      <c r="B28" s="211">
        <v>3</v>
      </c>
      <c r="C28" s="211"/>
      <c r="D28" s="214" t="s">
        <v>222</v>
      </c>
      <c r="E28" s="213" t="s">
        <v>188</v>
      </c>
      <c r="F28" s="247">
        <v>0.1</v>
      </c>
      <c r="G28" s="247">
        <v>0.1</v>
      </c>
      <c r="H28" s="247">
        <v>0.1</v>
      </c>
    </row>
    <row r="29" spans="1:8" ht="14.25" customHeight="1" x14ac:dyDescent="0.2">
      <c r="A29" s="46">
        <v>2</v>
      </c>
      <c r="B29" s="46">
        <v>3</v>
      </c>
      <c r="C29" s="46">
        <v>1</v>
      </c>
      <c r="D29" s="216" t="s">
        <v>223</v>
      </c>
      <c r="E29" s="47" t="s">
        <v>189</v>
      </c>
      <c r="F29" s="246">
        <v>1</v>
      </c>
      <c r="G29" s="217"/>
      <c r="H29" s="217"/>
    </row>
    <row r="30" spans="1:8" ht="14.25" customHeight="1" x14ac:dyDescent="0.2">
      <c r="A30" s="46">
        <v>2</v>
      </c>
      <c r="B30" s="46">
        <v>3</v>
      </c>
      <c r="C30" s="46">
        <v>1</v>
      </c>
      <c r="D30" s="216" t="s">
        <v>224</v>
      </c>
      <c r="E30" s="47" t="s">
        <v>191</v>
      </c>
      <c r="F30" s="246">
        <v>1</v>
      </c>
      <c r="G30" s="246">
        <v>1</v>
      </c>
      <c r="H30" s="246">
        <v>1</v>
      </c>
    </row>
    <row r="31" spans="1:8" ht="14.25" customHeight="1" x14ac:dyDescent="0.2">
      <c r="A31" s="46">
        <v>2</v>
      </c>
      <c r="B31" s="46">
        <v>3</v>
      </c>
      <c r="C31" s="46">
        <v>2</v>
      </c>
      <c r="D31" s="217" t="s">
        <v>225</v>
      </c>
      <c r="E31" s="217" t="s">
        <v>190</v>
      </c>
      <c r="F31" s="217"/>
      <c r="G31" s="217"/>
      <c r="H31" s="246">
        <v>1</v>
      </c>
    </row>
    <row r="32" spans="1:8" ht="14.25" customHeight="1" x14ac:dyDescent="0.2">
      <c r="A32" s="212">
        <v>2</v>
      </c>
      <c r="B32" s="212">
        <v>4</v>
      </c>
      <c r="C32" s="212"/>
      <c r="D32" s="214" t="s">
        <v>240</v>
      </c>
      <c r="E32" s="214" t="s">
        <v>192</v>
      </c>
      <c r="F32" s="247">
        <v>771</v>
      </c>
      <c r="G32" s="247">
        <v>771</v>
      </c>
      <c r="H32" s="247">
        <v>800</v>
      </c>
    </row>
    <row r="33" spans="1:8" ht="14.25" customHeight="1" x14ac:dyDescent="0.2">
      <c r="A33" s="46">
        <v>2</v>
      </c>
      <c r="B33" s="46">
        <v>4</v>
      </c>
      <c r="C33" s="46">
        <v>1</v>
      </c>
      <c r="D33" s="245" t="s">
        <v>226</v>
      </c>
      <c r="E33" s="217" t="s">
        <v>193</v>
      </c>
      <c r="F33" s="246">
        <v>10</v>
      </c>
      <c r="G33" s="246">
        <v>10</v>
      </c>
      <c r="H33" s="246">
        <v>10</v>
      </c>
    </row>
    <row r="34" spans="1:8" ht="14.25" customHeight="1" x14ac:dyDescent="0.2">
      <c r="A34" s="46">
        <v>2</v>
      </c>
      <c r="B34" s="46">
        <v>4</v>
      </c>
      <c r="C34" s="46">
        <v>1</v>
      </c>
      <c r="D34" s="245" t="s">
        <v>227</v>
      </c>
      <c r="E34" s="217" t="s">
        <v>194</v>
      </c>
      <c r="F34" s="246">
        <v>20</v>
      </c>
      <c r="G34" s="246">
        <v>20</v>
      </c>
      <c r="H34" s="246">
        <v>20</v>
      </c>
    </row>
    <row r="35" spans="1:8" ht="14.25" customHeight="1" x14ac:dyDescent="0.2">
      <c r="A35" s="46">
        <v>2</v>
      </c>
      <c r="B35" s="46">
        <v>4</v>
      </c>
      <c r="C35" s="46">
        <v>2</v>
      </c>
      <c r="D35" s="217" t="s">
        <v>228</v>
      </c>
      <c r="E35" s="217" t="s">
        <v>195</v>
      </c>
      <c r="F35" s="246">
        <v>10247</v>
      </c>
      <c r="G35" s="246">
        <v>10300</v>
      </c>
      <c r="H35" s="246">
        <v>10350</v>
      </c>
    </row>
    <row r="36" spans="1:8" ht="14.25" customHeight="1" x14ac:dyDescent="0.2">
      <c r="A36" s="46">
        <v>2</v>
      </c>
      <c r="B36" s="46">
        <v>4</v>
      </c>
      <c r="C36" s="46">
        <v>2</v>
      </c>
      <c r="D36" s="245" t="s">
        <v>229</v>
      </c>
      <c r="E36" s="217" t="s">
        <v>196</v>
      </c>
      <c r="F36" s="246">
        <v>20</v>
      </c>
      <c r="G36" s="246">
        <v>20</v>
      </c>
      <c r="H36" s="246">
        <v>20</v>
      </c>
    </row>
    <row r="37" spans="1:8" ht="14.25" customHeight="1" x14ac:dyDescent="0.2">
      <c r="A37" s="46">
        <v>2</v>
      </c>
      <c r="B37" s="46">
        <v>4</v>
      </c>
      <c r="C37" s="46">
        <v>3</v>
      </c>
      <c r="D37" s="217" t="s">
        <v>230</v>
      </c>
      <c r="E37" s="217" t="s">
        <v>197</v>
      </c>
      <c r="F37" s="246">
        <v>30</v>
      </c>
      <c r="G37" s="246">
        <v>20</v>
      </c>
      <c r="H37" s="246">
        <v>20</v>
      </c>
    </row>
    <row r="38" spans="1:8" ht="14.25" customHeight="1" x14ac:dyDescent="0.2">
      <c r="A38" s="212">
        <v>2</v>
      </c>
      <c r="B38" s="212">
        <v>5</v>
      </c>
      <c r="C38" s="212"/>
      <c r="D38" s="214" t="s">
        <v>231</v>
      </c>
      <c r="E38" s="214" t="s">
        <v>198</v>
      </c>
      <c r="F38" s="247">
        <v>30</v>
      </c>
      <c r="G38" s="247">
        <v>30</v>
      </c>
      <c r="H38" s="247">
        <v>30</v>
      </c>
    </row>
    <row r="39" spans="1:8" ht="14.25" customHeight="1" x14ac:dyDescent="0.2">
      <c r="A39" s="46">
        <v>2</v>
      </c>
      <c r="B39" s="46">
        <v>5</v>
      </c>
      <c r="C39" s="46">
        <v>1</v>
      </c>
      <c r="D39" s="217" t="s">
        <v>232</v>
      </c>
      <c r="E39" s="217" t="s">
        <v>199</v>
      </c>
      <c r="F39" s="217"/>
      <c r="G39" s="246">
        <v>1</v>
      </c>
      <c r="H39" s="217"/>
    </row>
    <row r="40" spans="1:8" ht="14.25" customHeight="1" x14ac:dyDescent="0.2">
      <c r="A40" s="46">
        <v>2</v>
      </c>
      <c r="B40" s="46">
        <v>5</v>
      </c>
      <c r="C40" s="46">
        <v>1</v>
      </c>
      <c r="D40" s="217" t="s">
        <v>233</v>
      </c>
      <c r="E40" s="217" t="s">
        <v>200</v>
      </c>
      <c r="F40" s="217"/>
      <c r="G40" s="217"/>
      <c r="H40" s="246">
        <v>1</v>
      </c>
    </row>
    <row r="41" spans="1:8" ht="14.25" customHeight="1" x14ac:dyDescent="0.2">
      <c r="A41" s="46">
        <v>2</v>
      </c>
      <c r="B41" s="46">
        <v>5</v>
      </c>
      <c r="C41" s="46">
        <v>1</v>
      </c>
      <c r="D41" s="217" t="s">
        <v>234</v>
      </c>
      <c r="E41" s="217" t="s">
        <v>201</v>
      </c>
      <c r="F41" s="246"/>
      <c r="G41" s="246">
        <v>1</v>
      </c>
      <c r="H41" s="246">
        <v>1</v>
      </c>
    </row>
    <row r="42" spans="1:8" ht="14.25" customHeight="1" x14ac:dyDescent="0.2">
      <c r="A42" s="212">
        <v>2</v>
      </c>
      <c r="B42" s="212">
        <v>6</v>
      </c>
      <c r="C42" s="212"/>
      <c r="D42" s="214" t="s">
        <v>235</v>
      </c>
      <c r="E42" s="214" t="s">
        <v>202</v>
      </c>
      <c r="F42" s="214"/>
      <c r="G42" s="247">
        <v>130</v>
      </c>
      <c r="H42" s="247">
        <v>130</v>
      </c>
    </row>
    <row r="43" spans="1:8" ht="14.25" customHeight="1" x14ac:dyDescent="0.2">
      <c r="A43" s="46">
        <v>2</v>
      </c>
      <c r="B43" s="46">
        <v>6</v>
      </c>
      <c r="C43" s="46">
        <v>1</v>
      </c>
      <c r="D43" s="217" t="s">
        <v>236</v>
      </c>
      <c r="E43" s="217" t="s">
        <v>203</v>
      </c>
      <c r="F43" s="217"/>
      <c r="G43" s="246">
        <v>100</v>
      </c>
      <c r="H43" s="246">
        <v>100</v>
      </c>
    </row>
    <row r="44" spans="1:8" ht="14.25" customHeight="1" x14ac:dyDescent="0.2">
      <c r="A44" s="46">
        <v>2</v>
      </c>
      <c r="B44" s="46">
        <v>6</v>
      </c>
      <c r="C44" s="46">
        <v>2</v>
      </c>
      <c r="D44" s="217" t="s">
        <v>237</v>
      </c>
      <c r="E44" s="217" t="s">
        <v>204</v>
      </c>
      <c r="F44" s="217"/>
      <c r="G44" s="246">
        <v>2</v>
      </c>
      <c r="H44" s="246"/>
    </row>
    <row r="45" spans="1:8" ht="14.25" customHeight="1" x14ac:dyDescent="0.2">
      <c r="A45" s="46">
        <v>2</v>
      </c>
      <c r="B45" s="46">
        <v>6</v>
      </c>
      <c r="C45" s="46">
        <v>3</v>
      </c>
      <c r="D45" s="217" t="s">
        <v>238</v>
      </c>
      <c r="E45" s="217" t="s">
        <v>205</v>
      </c>
      <c r="F45" s="217"/>
      <c r="G45" s="246">
        <v>2</v>
      </c>
      <c r="H45" s="217"/>
    </row>
    <row r="46" spans="1:8" ht="14.25" customHeight="1" x14ac:dyDescent="0.2">
      <c r="A46" s="46">
        <v>2</v>
      </c>
      <c r="B46" s="46">
        <v>6</v>
      </c>
      <c r="C46" s="46">
        <v>4</v>
      </c>
      <c r="D46" s="217" t="s">
        <v>239</v>
      </c>
      <c r="E46" s="217" t="s">
        <v>206</v>
      </c>
      <c r="F46" s="217"/>
      <c r="G46" s="246">
        <v>1</v>
      </c>
      <c r="H46" s="217"/>
    </row>
  </sheetData>
  <mergeCells count="9">
    <mergeCell ref="D17:D18"/>
    <mergeCell ref="D22:D23"/>
    <mergeCell ref="D24:D26"/>
    <mergeCell ref="A5:H5"/>
    <mergeCell ref="A1:H1"/>
    <mergeCell ref="A3:H3"/>
    <mergeCell ref="A4:H4"/>
    <mergeCell ref="D9:D12"/>
    <mergeCell ref="D13:D16"/>
  </mergeCells>
  <phoneticPr fontId="28" type="noConversion"/>
  <printOptions horizontalCentered="1"/>
  <pageMargins left="0.59055118110236227" right="0.59055118110236227" top="0.59055118110236227" bottom="0.59055118110236227" header="0.27559055118110237" footer="0.19685039370078741"/>
  <pageSetup paperSize="9" scale="79" firstPageNumber="9" fitToHeight="0" orientation="landscape" r:id="rId1"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1b tesinys</vt:lpstr>
      <vt:lpstr>1 lentele</vt:lpstr>
      <vt:lpstr>2 lentele</vt:lpstr>
      <vt:lpstr>'1 lentele'!Print_Area</vt:lpstr>
      <vt:lpstr>'2 lentele'!Print_Area</vt:lpstr>
      <vt:lpstr>'1 lentele'!Print_Titles</vt:lpstr>
    </vt:vector>
  </TitlesOfParts>
  <Company>Klaipedos rajono savivaldybes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Jolanta Leškuvienė</cp:lastModifiedBy>
  <cp:lastPrinted>2025-11-05T09:49:19Z</cp:lastPrinted>
  <dcterms:created xsi:type="dcterms:W3CDTF">2005-07-20T12:43:59Z</dcterms:created>
  <dcterms:modified xsi:type="dcterms:W3CDTF">2025-11-13T07:43:42Z</dcterms:modified>
</cp:coreProperties>
</file>